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tamas\Documents\repülős\keret\2019\"/>
    </mc:Choice>
  </mc:AlternateContent>
  <xr:revisionPtr revIDLastSave="0" documentId="13_ncr:1_{093723E8-7BF6-44F7-A5CD-BE59B85FCB6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lszámolás" sheetId="6" r:id="rId1"/>
    <sheet name="KHUN HUX" sheetId="4" r:id="rId2"/>
    <sheet name="4514 HAL" sheetId="2" r:id="rId3"/>
    <sheet name="6322 HUN" sheetId="5" r:id="rId4"/>
    <sheet name="Díjak" sheetId="7" r:id="rId5"/>
  </sheets>
  <definedNames>
    <definedName name="_xlnm._FilterDatabase" localSheetId="2" hidden="1">'4514 HAL'!$B$1:$B$52</definedName>
    <definedName name="_xlnm._FilterDatabase" localSheetId="3" hidden="1">'6322 HUN'!$B$1:$B$48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6" l="1"/>
  <c r="E10" i="6"/>
  <c r="F17" i="6"/>
  <c r="F15" i="6"/>
  <c r="F20" i="6"/>
  <c r="F19" i="6"/>
  <c r="F12" i="6"/>
  <c r="F11" i="6"/>
  <c r="F16" i="6"/>
  <c r="F14" i="6"/>
  <c r="F18" i="6"/>
  <c r="F13" i="6"/>
  <c r="G17" i="6"/>
  <c r="G15" i="6"/>
  <c r="G20" i="6"/>
  <c r="G19" i="6"/>
  <c r="G12" i="6"/>
  <c r="G11" i="6"/>
  <c r="G16" i="6"/>
  <c r="G14" i="6"/>
  <c r="G18" i="6"/>
  <c r="G13" i="6"/>
  <c r="H7" i="6" l="1"/>
  <c r="J7" i="6"/>
  <c r="J5" i="6"/>
  <c r="I7" i="6"/>
  <c r="I5" i="6"/>
  <c r="H5" i="6"/>
  <c r="K5" i="6" l="1"/>
  <c r="E5" i="6" s="1"/>
  <c r="K7" i="6"/>
  <c r="E7" i="6" s="1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0" i="2"/>
  <c r="J9" i="6"/>
  <c r="F42" i="2" l="1"/>
  <c r="F41" i="2"/>
  <c r="F40" i="2"/>
  <c r="F39" i="2"/>
  <c r="H9" i="6" l="1"/>
  <c r="I8" i="6"/>
  <c r="H8" i="6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F7" i="2"/>
  <c r="F6" i="2"/>
  <c r="F5" i="2"/>
  <c r="F4" i="2"/>
  <c r="F3" i="2"/>
  <c r="F2" i="2"/>
  <c r="J6" i="6" l="1"/>
  <c r="I6" i="6"/>
  <c r="H6" i="6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7" i="4"/>
  <c r="H6" i="4"/>
  <c r="H5" i="4"/>
  <c r="H4" i="4"/>
  <c r="H3" i="4"/>
  <c r="H2" i="4"/>
  <c r="J8" i="6"/>
  <c r="K8" i="6" s="1"/>
  <c r="E8" i="6" s="1"/>
  <c r="K6" i="6" l="1"/>
  <c r="E6" i="6" s="1"/>
  <c r="J4" i="6"/>
  <c r="I4" i="6" l="1"/>
  <c r="H4" i="6" l="1"/>
  <c r="I9" i="6"/>
  <c r="K4" i="6" l="1"/>
  <c r="E4" i="6" s="1"/>
  <c r="K9" i="6"/>
  <c r="E9" i="6" s="1"/>
</calcChain>
</file>

<file path=xl/sharedStrings.xml><?xml version="1.0" encoding="utf-8"?>
<sst xmlns="http://schemas.openxmlformats.org/spreadsheetml/2006/main" count="583" uniqueCount="125">
  <si>
    <t>Dátum</t>
  </si>
  <si>
    <t>Pilóta</t>
  </si>
  <si>
    <t>Rep. Idő</t>
  </si>
  <si>
    <t>Reptér</t>
  </si>
  <si>
    <t>LHST</t>
  </si>
  <si>
    <t>LHDK</t>
  </si>
  <si>
    <t>Arday Dániel</t>
  </si>
  <si>
    <t>Vámosi Tamás</t>
  </si>
  <si>
    <t>Név</t>
  </si>
  <si>
    <t>HAL</t>
  </si>
  <si>
    <t>LX Cup</t>
  </si>
  <si>
    <t>Nemzeti</t>
  </si>
  <si>
    <t>Ranglista</t>
  </si>
  <si>
    <t>Ifi</t>
  </si>
  <si>
    <t>HUN</t>
  </si>
  <si>
    <t>Gépek</t>
  </si>
  <si>
    <t>össz</t>
  </si>
  <si>
    <t>Keret</t>
  </si>
  <si>
    <t>N. utánp.</t>
  </si>
  <si>
    <t>Hozzájárulási Díj/ Nap</t>
  </si>
  <si>
    <t>CAT1</t>
  </si>
  <si>
    <t>Napok</t>
  </si>
  <si>
    <t>Ranglista hely</t>
  </si>
  <si>
    <t>13 - 18</t>
  </si>
  <si>
    <t>19 -</t>
  </si>
  <si>
    <t>21 - 30</t>
  </si>
  <si>
    <t xml:space="preserve">25 - </t>
  </si>
  <si>
    <t>Ifi utánp.</t>
  </si>
  <si>
    <t>1 - 6</t>
  </si>
  <si>
    <t>7 - 12</t>
  </si>
  <si>
    <t>1 - 25</t>
  </si>
  <si>
    <t>Gönczi Péter</t>
  </si>
  <si>
    <t>Gulyás György</t>
  </si>
  <si>
    <t>x</t>
  </si>
  <si>
    <t>Általános</t>
  </si>
  <si>
    <t>LZPE</t>
  </si>
  <si>
    <t>LHUD</t>
  </si>
  <si>
    <t>Rally</t>
  </si>
  <si>
    <t>Edzőtábor</t>
  </si>
  <si>
    <t>Laurinyecz Sándor</t>
  </si>
  <si>
    <t>Női keret 2018</t>
  </si>
  <si>
    <t>Ifi keret 2018</t>
  </si>
  <si>
    <t>Bíró Bálint</t>
  </si>
  <si>
    <t>LHFH</t>
  </si>
  <si>
    <t>EGC</t>
  </si>
  <si>
    <t>JWGC</t>
  </si>
  <si>
    <t>LHHO</t>
  </si>
  <si>
    <t>Edző-tábor</t>
  </si>
  <si>
    <t>Laktis Balázs</t>
  </si>
  <si>
    <t>LZNI</t>
  </si>
  <si>
    <t>Pribina</t>
  </si>
  <si>
    <t>Mot. Idő</t>
  </si>
  <si>
    <t>Pilóta 1</t>
  </si>
  <si>
    <t>Pilóta 2</t>
  </si>
  <si>
    <t>Szabadfi Botond</t>
  </si>
  <si>
    <t>Molnár Géza</t>
  </si>
  <si>
    <t>Szabó Péter</t>
  </si>
  <si>
    <t>Orlóci Zsuzsa</t>
  </si>
  <si>
    <t>Szabó Zoltán</t>
  </si>
  <si>
    <t>Horváth Tibor</t>
  </si>
  <si>
    <t>Bálányi Péter</t>
  </si>
  <si>
    <t>Borosnyai Károly</t>
  </si>
  <si>
    <t>Andy Davis</t>
  </si>
  <si>
    <t>Tóth Barnabás</t>
  </si>
  <si>
    <t>Wéber Zsombor</t>
  </si>
  <si>
    <t>Dawid Pretorius</t>
  </si>
  <si>
    <t>Nico Le Roux</t>
  </si>
  <si>
    <t>Basa Richárd</t>
  </si>
  <si>
    <t>Bartolf Richárd</t>
  </si>
  <si>
    <t>Halász László</t>
  </si>
  <si>
    <t>Kis-Kapin Károly</t>
  </si>
  <si>
    <t>Kruchió Gyöngyi</t>
  </si>
  <si>
    <t>Taglieber Miklós</t>
  </si>
  <si>
    <t>Gyöngyösi András</t>
  </si>
  <si>
    <t>Cziráky Gergely</t>
  </si>
  <si>
    <t>Lencsés Péter</t>
  </si>
  <si>
    <t>Kóré Zoltán</t>
  </si>
  <si>
    <t>Általános keret 2019</t>
  </si>
  <si>
    <t>Arcus ár 2019</t>
  </si>
  <si>
    <t>Kerettag</t>
  </si>
  <si>
    <t>Nem keret MVSz tag</t>
  </si>
  <si>
    <t>Nem MVSz tag</t>
  </si>
  <si>
    <t>napi díj</t>
  </si>
  <si>
    <t>60,00 EUR</t>
  </si>
  <si>
    <t>160,00 EUR</t>
  </si>
  <si>
    <t>230,00 EUR</t>
  </si>
  <si>
    <t>heti díj</t>
  </si>
  <si>
    <t>350,00 EUR</t>
  </si>
  <si>
    <t>1 050,00 EUR</t>
  </si>
  <si>
    <t>1 500,00 EUR</t>
  </si>
  <si>
    <t>heti díj:</t>
  </si>
  <si>
    <t>bérleti díj  egy hétre, összefüggő napok</t>
  </si>
  <si>
    <t>két heti díj</t>
  </si>
  <si>
    <t>N/A</t>
  </si>
  <si>
    <t>1 900,00 EUR</t>
  </si>
  <si>
    <t>2 900,00 EUR</t>
  </si>
  <si>
    <t>két heti díj:</t>
  </si>
  <si>
    <t>bérleti díj  két hétre, összefüggő napok</t>
  </si>
  <si>
    <t>15-20 nap, naponta</t>
  </si>
  <si>
    <t>50,00 EUR</t>
  </si>
  <si>
    <t>135,00 EUR</t>
  </si>
  <si>
    <t>205,00 EUR</t>
  </si>
  <si>
    <t>7-20 nap:</t>
  </si>
  <si>
    <t>bérleti díj 7-20 nap között összefüggő napok</t>
  </si>
  <si>
    <t>21 nap vagy a felett/ nap</t>
  </si>
  <si>
    <t>40,00 EUR</t>
  </si>
  <si>
    <t>130,00 EUR</t>
  </si>
  <si>
    <t>200,00 EUR</t>
  </si>
  <si>
    <t>21 nap felett:</t>
  </si>
  <si>
    <t xml:space="preserve">bérleti díj összesen 21 nap felett, a bérlet lehet többször egybeföggő intervalum, de az egyes intervalumok nem lehetnek rövidebbek 7 napnál </t>
  </si>
  <si>
    <t>Kerettag:</t>
  </si>
  <si>
    <t>Ha mind a két ülésben kerettag ül vagy az első ulésben kerettag a második ülésben a keret kijelőlt oktatója a már meglévő listából. Ha a kerettag egymaga repül akkor +30% a mindnekori aktuális díjnak</t>
  </si>
  <si>
    <t>MVSz tag:</t>
  </si>
  <si>
    <t>Aki valamelyik MVSz tagszervezeten keresztül az MVSz rendes tagja és a tagszervezet befitette az MVSz tagdíjat.</t>
  </si>
  <si>
    <t xml:space="preserve">Nem MVSz tag: </t>
  </si>
  <si>
    <t>Aki nem rendes tagja az MVSz egyik tagszervezetének sem</t>
  </si>
  <si>
    <t>1-10</t>
  </si>
  <si>
    <t>11-20</t>
  </si>
  <si>
    <t>HUX</t>
  </si>
  <si>
    <t>Fizet</t>
  </si>
  <si>
    <t>Státusz</t>
  </si>
  <si>
    <t>Díj</t>
  </si>
  <si>
    <t>?</t>
  </si>
  <si>
    <t>Fizetendő [HUF]</t>
  </si>
  <si>
    <t>Fizetendő [EUR]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</si>
</sst>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E]yyyy/\ mmmm\ d/;@"/>
    <numFmt numFmtId="165" formatCode="[h]:mm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8">
    <xf numFmtId="0" fontId="0" fillId="0" borderId="0" xfId="0"/>
    <xf numFmtId="164" fontId="0" fillId="0" borderId="0" xfId="0" applyNumberFormat="1"/>
    <xf numFmtId="20" fontId="0" fillId="0" borderId="0" xfId="0" applyNumberFormat="1"/>
    <xf numFmtId="0" fontId="2" fillId="0" borderId="0" xfId="0" applyFont="1" applyFill="1"/>
    <xf numFmtId="0" fontId="2" fillId="0" borderId="0" xfId="1" applyFont="1" applyFill="1"/>
    <xf numFmtId="0" fontId="0" fillId="0" borderId="0" xfId="0" applyNumberFormat="1"/>
    <xf numFmtId="0" fontId="0" fillId="0" borderId="0" xfId="0" quotePrefix="1"/>
    <xf numFmtId="165" fontId="0" fillId="0" borderId="4" xfId="0" applyNumberFormat="1" applyBorder="1"/>
    <xf numFmtId="1" fontId="3" fillId="0" borderId="0" xfId="0" applyNumberFormat="1" applyFont="1"/>
    <xf numFmtId="0" fontId="0" fillId="0" borderId="0" xfId="0" applyAlignment="1"/>
    <xf numFmtId="0" fontId="4" fillId="0" borderId="0" xfId="0" applyFont="1"/>
    <xf numFmtId="49" fontId="5" fillId="0" borderId="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2" fillId="0" borderId="0" xfId="1" applyNumberFormat="1" applyFont="1" applyFill="1"/>
    <xf numFmtId="0" fontId="0" fillId="0" borderId="5" xfId="0" applyBorder="1" applyAlignment="1">
      <alignment horizontal="center" vertical="center"/>
    </xf>
    <xf numFmtId="165" fontId="0" fillId="0" borderId="0" xfId="0" applyNumberFormat="1" applyBorder="1"/>
    <xf numFmtId="0" fontId="0" fillId="0" borderId="0" xfId="0" applyBorder="1"/>
    <xf numFmtId="20" fontId="0" fillId="0" borderId="4" xfId="0" applyNumberFormat="1" applyBorder="1"/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 textRotation="90"/>
    </xf>
    <xf numFmtId="20" fontId="0" fillId="0" borderId="0" xfId="0" applyNumberForma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1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1" fontId="0" fillId="0" borderId="0" xfId="0" applyNumberFormat="1"/>
  </cellXfs>
  <cellStyles count="2">
    <cellStyle name="Normál" xfId="0" builtinId="0"/>
    <cellStyle name="Rossz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A3"/>
    </sheetView>
  </sheetViews>
  <sheetFormatPr defaultRowHeight="15" x14ac:dyDescent="0.25"/>
  <cols>
    <col min="1" max="1" width="25.7109375" style="5" customWidth="1"/>
    <col min="4" max="6" width="12.5703125" customWidth="1"/>
  </cols>
  <sheetData>
    <row r="1" spans="1:11" ht="15" customHeight="1" x14ac:dyDescent="0.25">
      <c r="A1" s="41" t="s">
        <v>8</v>
      </c>
      <c r="B1" s="42" t="s">
        <v>12</v>
      </c>
      <c r="C1" s="43" t="s">
        <v>17</v>
      </c>
      <c r="D1" s="42" t="s">
        <v>19</v>
      </c>
      <c r="E1" s="42" t="s">
        <v>123</v>
      </c>
      <c r="F1" s="42" t="s">
        <v>124</v>
      </c>
      <c r="G1" s="43" t="s">
        <v>15</v>
      </c>
      <c r="H1" s="43"/>
      <c r="I1" s="43"/>
      <c r="J1" s="43" t="s">
        <v>20</v>
      </c>
      <c r="K1" s="9"/>
    </row>
    <row r="2" spans="1:11" ht="15" customHeight="1" x14ac:dyDescent="0.25">
      <c r="A2" s="41"/>
      <c r="B2" s="42"/>
      <c r="C2" s="43"/>
      <c r="D2" s="42"/>
      <c r="E2" s="42"/>
      <c r="F2" s="42"/>
      <c r="G2" s="43" t="s">
        <v>118</v>
      </c>
      <c r="H2" s="43" t="s">
        <v>9</v>
      </c>
      <c r="I2" s="43" t="s">
        <v>14</v>
      </c>
      <c r="J2" s="43"/>
      <c r="K2" s="43" t="s">
        <v>16</v>
      </c>
    </row>
    <row r="3" spans="1:11" x14ac:dyDescent="0.25">
      <c r="A3" s="41"/>
      <c r="B3" s="42"/>
      <c r="C3" s="43"/>
      <c r="D3" s="42"/>
      <c r="E3" s="42"/>
      <c r="F3" s="42"/>
      <c r="G3" s="43"/>
      <c r="H3" s="43"/>
      <c r="I3" s="43"/>
      <c r="J3" s="43"/>
      <c r="K3" s="43"/>
    </row>
    <row r="4" spans="1:11" x14ac:dyDescent="0.25">
      <c r="A4" s="5" t="s">
        <v>6</v>
      </c>
      <c r="B4">
        <v>21</v>
      </c>
      <c r="C4" t="s">
        <v>34</v>
      </c>
      <c r="D4">
        <v>13000</v>
      </c>
      <c r="E4">
        <f>K4*D4</f>
        <v>39000</v>
      </c>
      <c r="G4" s="8"/>
      <c r="H4" s="8">
        <f>COUNTIF('4514 HAL'!$B$2:$B$1001,$A4)</f>
        <v>16</v>
      </c>
      <c r="I4" s="8">
        <f>COUNTIF('6322 HUN'!$B$2:$B$1000,$A4)</f>
        <v>0</v>
      </c>
      <c r="J4" s="8">
        <f>(SUMIF('KHUN HUX'!$B$2:$B$1003,$A4,'KHUN HUX'!$G$2:$G$1003))+(SUMIF('4514 HAL'!$B$2:$B$1001,$A4,'4514 HAL'!$F$2:$F$1001))+(SUMIF('6322 HUN'!$B$2:$B$1000,$A4,'6322 HUN'!$F$2:$F$1000))</f>
        <v>13</v>
      </c>
      <c r="K4" s="8">
        <f>SUM(G4:I4)-J4</f>
        <v>3</v>
      </c>
    </row>
    <row r="5" spans="1:11" x14ac:dyDescent="0.25">
      <c r="A5" s="22" t="s">
        <v>42</v>
      </c>
      <c r="B5">
        <v>81</v>
      </c>
      <c r="C5" t="s">
        <v>13</v>
      </c>
      <c r="D5">
        <v>6500</v>
      </c>
      <c r="E5">
        <f>K5*D5</f>
        <v>32500</v>
      </c>
      <c r="H5" s="8">
        <f>COUNTIF('4514 HAL'!$B$2:$B$1001,$A5)</f>
        <v>17</v>
      </c>
      <c r="I5" s="8">
        <f>COUNTIF('6322 HUN'!$B$2:$B$1000,$A5)</f>
        <v>0</v>
      </c>
      <c r="J5" s="8">
        <f>(SUMIF('KHUN HUX'!$B$2:$B$1003,$A5,'KHUN HUX'!$G$2:$G$1003))+(SUMIF('4514 HAL'!$B$2:$B$1001,$A5,'4514 HAL'!$F$2:$F$1001))+(SUMIF('6322 HUN'!$B$2:$B$1000,$A5,'6322 HUN'!$F$2:$F$1000))</f>
        <v>12</v>
      </c>
      <c r="K5" s="8">
        <f>SUM(G5:I5)-J5</f>
        <v>5</v>
      </c>
    </row>
    <row r="6" spans="1:11" x14ac:dyDescent="0.25">
      <c r="A6" s="22" t="s">
        <v>32</v>
      </c>
      <c r="B6">
        <v>2</v>
      </c>
      <c r="C6" t="s">
        <v>34</v>
      </c>
      <c r="D6">
        <v>7800</v>
      </c>
      <c r="E6">
        <f>K6*D6</f>
        <v>62400</v>
      </c>
      <c r="G6" s="8"/>
      <c r="H6" s="8">
        <f>COUNTIF('4514 HAL'!$B$2:$B$1001,$A6)</f>
        <v>8</v>
      </c>
      <c r="I6" s="8">
        <f>COUNTIF('6322 HUN'!$B$2:$B$1000,$A6)</f>
        <v>0</v>
      </c>
      <c r="J6" s="8">
        <f>(SUMIF('KHUN HUX'!$B$2:$B$1003,$A6,'KHUN HUX'!$G$2:$G$1003))+(SUMIF('4514 HAL'!$B$2:$B$1001,$A6,'4514 HAL'!$F$2:$F$1001))+(SUMIF('6322 HUN'!$B$2:$B$1000,$A6,'6322 HUN'!$F$2:$F$1000))</f>
        <v>0</v>
      </c>
      <c r="K6" s="8">
        <f>SUM(G6:I6)-J6</f>
        <v>8</v>
      </c>
    </row>
    <row r="7" spans="1:11" x14ac:dyDescent="0.25">
      <c r="A7" s="4" t="s">
        <v>48</v>
      </c>
      <c r="B7">
        <v>63</v>
      </c>
      <c r="C7" t="s">
        <v>13</v>
      </c>
      <c r="D7">
        <v>6500</v>
      </c>
      <c r="E7">
        <f>K7*D7</f>
        <v>32500</v>
      </c>
      <c r="H7" s="8">
        <f>COUNTIF('4514 HAL'!$B$2:$B$1001,$A7)</f>
        <v>0</v>
      </c>
      <c r="I7" s="8">
        <f>COUNTIF('6322 HUN'!$B$2:$B$1000,$A7)</f>
        <v>17</v>
      </c>
      <c r="J7" s="8">
        <f>(SUMIF('KHUN HUX'!$B$2:$B$1003,$A7,'KHUN HUX'!$G$2:$G$1003))+(SUMIF('4514 HAL'!$B$2:$B$1001,$A7,'4514 HAL'!$F$2:$F$1001))+(SUMIF('6322 HUN'!$B$2:$B$1000,$A7,'6322 HUN'!$F$2:$F$1000))</f>
        <v>12</v>
      </c>
      <c r="K7" s="8">
        <f>SUM(G7:I7)-J7</f>
        <v>5</v>
      </c>
    </row>
    <row r="8" spans="1:11" x14ac:dyDescent="0.25">
      <c r="A8" s="4" t="s">
        <v>39</v>
      </c>
      <c r="B8">
        <v>14</v>
      </c>
      <c r="C8" t="s">
        <v>34</v>
      </c>
      <c r="D8">
        <v>11700</v>
      </c>
      <c r="E8">
        <f>K8*D8</f>
        <v>70200</v>
      </c>
      <c r="G8" s="8"/>
      <c r="H8" s="8">
        <f>COUNTIF('4514 HAL'!$B$2:$B$1001,$A8)</f>
        <v>0</v>
      </c>
      <c r="I8" s="8">
        <f>COUNTIF('6322 HUN'!$B$2:$B$1000,$A8)</f>
        <v>6</v>
      </c>
      <c r="J8" s="8">
        <f>(SUMIF('KHUN HUX'!$B$2:$B$1003,$A8,'KHUN HUX'!$G$2:$G$1003))+(SUMIF('4514 HAL'!$B$2:$B$1001,$A8,'4514 HAL'!$F$2:$F$1001))+(SUMIF('6322 HUN'!$B$2:$B$1000,$A8,'6322 HUN'!$F$2:$F$1000))</f>
        <v>0</v>
      </c>
      <c r="K8" s="8">
        <f>SUM(G8:I8)-J8</f>
        <v>6</v>
      </c>
    </row>
    <row r="9" spans="1:11" x14ac:dyDescent="0.25">
      <c r="A9" s="4" t="s">
        <v>7</v>
      </c>
      <c r="B9">
        <v>11</v>
      </c>
      <c r="C9" t="s">
        <v>34</v>
      </c>
      <c r="D9">
        <v>7800</v>
      </c>
      <c r="E9">
        <f>K9*D9</f>
        <v>93600</v>
      </c>
      <c r="G9" s="8"/>
      <c r="H9" s="8">
        <f>COUNTIF('4514 HAL'!$B$2:$B$1001,$A9)</f>
        <v>0</v>
      </c>
      <c r="I9" s="8">
        <f>COUNTIF('6322 HUN'!$B$2:$B$1000,$A9)</f>
        <v>26</v>
      </c>
      <c r="J9" s="8">
        <f>(SUMIF('KHUN HUX'!$B$2:$B$1003,$A9,'KHUN HUX'!$G$2:$G$1003))+(SUMIF('4514 HAL'!$B$2:$B$1001,$A9,'4514 HAL'!$F$2:$F$1001))+(SUMIF('6322 HUN'!$B$2:$B$1000,$A9,'6322 HUN'!$F$2:$F$1000))</f>
        <v>14</v>
      </c>
      <c r="K9" s="8">
        <f>SUM(G9:I9)-J9</f>
        <v>12</v>
      </c>
    </row>
    <row r="10" spans="1:11" x14ac:dyDescent="0.25">
      <c r="A10" s="4"/>
      <c r="E10">
        <f>SUM(E4:E9)</f>
        <v>330200</v>
      </c>
      <c r="G10" s="8"/>
      <c r="H10" s="8"/>
      <c r="I10" s="8"/>
      <c r="J10" s="8"/>
      <c r="K10" s="8"/>
    </row>
    <row r="11" spans="1:11" x14ac:dyDescent="0.25">
      <c r="A11" s="4" t="s">
        <v>60</v>
      </c>
      <c r="F11" s="8">
        <f>SUMIF('KHUN HUX'!$L$2:$L$1003,$A11,'KHUN HUX'!$N$2:$N$1003)</f>
        <v>2170</v>
      </c>
      <c r="G11" s="8">
        <f>COUNTIF('KHUN HUX'!$L$2:$L$1003,$A11)</f>
        <v>8</v>
      </c>
    </row>
    <row r="12" spans="1:11" x14ac:dyDescent="0.25">
      <c r="A12" s="4" t="s">
        <v>68</v>
      </c>
      <c r="F12" s="8">
        <f>SUMIF('KHUN HUX'!$L$2:$L$1003,$A12,'KHUN HUX'!$N$2:$N$1003)</f>
        <v>60</v>
      </c>
      <c r="G12" s="8">
        <f>COUNTIF('KHUN HUX'!$L$2:$L$1003,$A12)</f>
        <v>1</v>
      </c>
      <c r="H12" s="6"/>
      <c r="I12" s="6"/>
      <c r="J12" s="6"/>
    </row>
    <row r="13" spans="1:11" x14ac:dyDescent="0.25">
      <c r="A13" s="4" t="s">
        <v>31</v>
      </c>
      <c r="F13" s="8">
        <f>SUMIF('KHUN HUX'!$L$2:$L$1003,$A13,'KHUN HUX'!$N$2:$N$1003)</f>
        <v>160</v>
      </c>
      <c r="G13" s="8">
        <f>COUNTIF('KHUN HUX'!$L$2:$L$1003,$A13)</f>
        <v>1</v>
      </c>
      <c r="H13" s="6"/>
      <c r="I13" s="6"/>
      <c r="J13" s="6"/>
    </row>
    <row r="14" spans="1:11" x14ac:dyDescent="0.25">
      <c r="A14" s="4" t="s">
        <v>32</v>
      </c>
      <c r="F14" s="8">
        <f>SUMIF('KHUN HUX'!$L$2:$L$1003,$A14,'KHUN HUX'!$N$2:$N$1003)</f>
        <v>520</v>
      </c>
      <c r="G14" s="8">
        <f>COUNTIF('KHUN HUX'!$L$2:$L$1003,$A14)</f>
        <v>3</v>
      </c>
    </row>
    <row r="15" spans="1:11" x14ac:dyDescent="0.25">
      <c r="A15" s="4" t="s">
        <v>73</v>
      </c>
      <c r="F15" s="8">
        <f>SUMIF('KHUN HUX'!$L$2:$L$1003,$A15,'KHUN HUX'!$N$2:$N$1003)</f>
        <v>160</v>
      </c>
      <c r="G15" s="8">
        <f>COUNTIF('KHUN HUX'!$L$2:$L$1003,$A15)</f>
        <v>1</v>
      </c>
    </row>
    <row r="16" spans="1:11" x14ac:dyDescent="0.25">
      <c r="A16" s="4" t="s">
        <v>59</v>
      </c>
      <c r="F16" s="8">
        <f>SUMIF('KHUN HUX'!$L$2:$L$1003,$A16,'KHUN HUX'!$N$2:$N$1003)</f>
        <v>480</v>
      </c>
      <c r="G16" s="8">
        <f>COUNTIF('KHUN HUX'!$L$2:$L$1003,$A16)</f>
        <v>3</v>
      </c>
    </row>
    <row r="17" spans="1:7" x14ac:dyDescent="0.25">
      <c r="A17" s="4" t="s">
        <v>76</v>
      </c>
      <c r="F17" s="8">
        <f>SUMIF('KHUN HUX'!$L$2:$L$1003,$A17,'KHUN HUX'!$N$2:$N$1003)</f>
        <v>160</v>
      </c>
      <c r="G17" s="8">
        <f>COUNTIF('KHUN HUX'!$L$2:$L$1003,$A17)</f>
        <v>1</v>
      </c>
    </row>
    <row r="18" spans="1:7" x14ac:dyDescent="0.25">
      <c r="A18" s="4" t="s">
        <v>56</v>
      </c>
      <c r="F18" s="8">
        <f>SUMIF('KHUN HUX'!$L$2:$L$1003,$A18,'KHUN HUX'!$N$2:$N$1003)</f>
        <v>530</v>
      </c>
      <c r="G18" s="8">
        <f>COUNTIF('KHUN HUX'!$L$2:$L$1003,$A18)</f>
        <v>4</v>
      </c>
    </row>
    <row r="19" spans="1:7" x14ac:dyDescent="0.25">
      <c r="A19" s="4" t="s">
        <v>58</v>
      </c>
      <c r="F19" s="8">
        <f>SUMIF('KHUN HUX'!$L$2:$L$1003,$A19,'KHUN HUX'!$N$2:$N$1003)</f>
        <v>2150</v>
      </c>
      <c r="G19" s="8">
        <f>COUNTIF('KHUN HUX'!$L$2:$L$1003,$A19)</f>
        <v>7</v>
      </c>
    </row>
    <row r="20" spans="1:7" x14ac:dyDescent="0.25">
      <c r="A20" s="4" t="s">
        <v>72</v>
      </c>
      <c r="F20" s="8">
        <f>SUMIF('KHUN HUX'!$L$2:$L$1003,$A20,'KHUN HUX'!$N$2:$N$1003)</f>
        <v>160</v>
      </c>
      <c r="G20" s="8">
        <f>COUNTIF('KHUN HUX'!$L$2:$L$1003,$A20)</f>
        <v>1</v>
      </c>
    </row>
    <row r="21" spans="1:7" x14ac:dyDescent="0.25">
      <c r="F21" s="57">
        <f>SUM(F11:F20)</f>
        <v>6550</v>
      </c>
    </row>
  </sheetData>
  <sortState xmlns:xlrd2="http://schemas.microsoft.com/office/spreadsheetml/2017/richdata2" ref="A11:G20">
    <sortCondition ref="A11"/>
  </sortState>
  <mergeCells count="12">
    <mergeCell ref="F1:F3"/>
    <mergeCell ref="A1:A3"/>
    <mergeCell ref="B1:B3"/>
    <mergeCell ref="C1:C3"/>
    <mergeCell ref="D1:D3"/>
    <mergeCell ref="K2:K3"/>
    <mergeCell ref="G2:G3"/>
    <mergeCell ref="H2:H3"/>
    <mergeCell ref="I2:I3"/>
    <mergeCell ref="E1:E3"/>
    <mergeCell ref="G1:I1"/>
    <mergeCell ref="J1:J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workbookViewId="0">
      <selection activeCell="K5" sqref="K5"/>
    </sheetView>
  </sheetViews>
  <sheetFormatPr defaultRowHeight="15" x14ac:dyDescent="0.25"/>
  <cols>
    <col min="1" max="1" width="20.140625" style="1" customWidth="1"/>
    <col min="2" max="3" width="16.42578125" style="4" customWidth="1"/>
    <col min="8" max="8" width="0" hidden="1" customWidth="1"/>
    <col min="11" max="11" width="3.140625" customWidth="1"/>
    <col min="12" max="12" width="16.85546875" customWidth="1"/>
    <col min="13" max="13" width="18.85546875" customWidth="1"/>
  </cols>
  <sheetData>
    <row r="1" spans="1:14" x14ac:dyDescent="0.25">
      <c r="A1" s="1" t="s">
        <v>0</v>
      </c>
      <c r="B1" s="3" t="s">
        <v>52</v>
      </c>
      <c r="C1" s="3" t="s">
        <v>53</v>
      </c>
      <c r="D1" s="25" t="s">
        <v>2</v>
      </c>
      <c r="E1" t="s">
        <v>51</v>
      </c>
      <c r="F1" t="s">
        <v>3</v>
      </c>
      <c r="G1" t="s">
        <v>20</v>
      </c>
      <c r="L1" t="s">
        <v>119</v>
      </c>
      <c r="M1" s="25" t="s">
        <v>120</v>
      </c>
      <c r="N1" t="s">
        <v>121</v>
      </c>
    </row>
    <row r="2" spans="1:14" ht="15" customHeight="1" x14ac:dyDescent="0.25">
      <c r="A2" s="1">
        <v>43548</v>
      </c>
      <c r="B2" s="4" t="s">
        <v>31</v>
      </c>
      <c r="C2" s="4" t="s">
        <v>54</v>
      </c>
      <c r="D2" s="30">
        <v>0.15347222222222223</v>
      </c>
      <c r="E2" s="26">
        <v>1.0416666666666666E-2</v>
      </c>
      <c r="F2" t="s">
        <v>5</v>
      </c>
      <c r="H2">
        <f t="shared" ref="H2:H13" si="0">IF(G2="x",1,0)</f>
        <v>0</v>
      </c>
      <c r="I2" s="29"/>
      <c r="J2" s="29"/>
      <c r="K2" t="s">
        <v>122</v>
      </c>
      <c r="L2" s="4" t="s">
        <v>31</v>
      </c>
      <c r="M2" s="25" t="s">
        <v>80</v>
      </c>
      <c r="N2">
        <v>160</v>
      </c>
    </row>
    <row r="3" spans="1:14" x14ac:dyDescent="0.25">
      <c r="A3" s="1">
        <v>43579</v>
      </c>
      <c r="B3" s="4" t="s">
        <v>55</v>
      </c>
      <c r="C3" s="4" t="s">
        <v>56</v>
      </c>
      <c r="D3" s="30">
        <v>5.5555555555555552E-2</v>
      </c>
      <c r="E3" s="26">
        <v>0</v>
      </c>
      <c r="F3" t="s">
        <v>4</v>
      </c>
      <c r="H3">
        <f t="shared" si="0"/>
        <v>0</v>
      </c>
      <c r="I3" s="29"/>
      <c r="J3" s="29"/>
      <c r="L3" s="4" t="s">
        <v>56</v>
      </c>
      <c r="M3" s="25" t="s">
        <v>79</v>
      </c>
      <c r="N3">
        <v>60</v>
      </c>
    </row>
    <row r="4" spans="1:14" x14ac:dyDescent="0.25">
      <c r="A4" s="1">
        <v>43586</v>
      </c>
      <c r="B4" s="4" t="s">
        <v>55</v>
      </c>
      <c r="C4" s="4" t="s">
        <v>32</v>
      </c>
      <c r="D4" s="30">
        <v>8.4722222222222213E-2</v>
      </c>
      <c r="E4" s="26">
        <v>0</v>
      </c>
      <c r="F4" t="s">
        <v>4</v>
      </c>
      <c r="H4">
        <f t="shared" si="0"/>
        <v>0</v>
      </c>
      <c r="I4" s="29"/>
      <c r="J4" s="29"/>
      <c r="L4" s="4" t="s">
        <v>32</v>
      </c>
      <c r="M4" s="25" t="s">
        <v>79</v>
      </c>
      <c r="N4">
        <v>60</v>
      </c>
    </row>
    <row r="5" spans="1:14" x14ac:dyDescent="0.25">
      <c r="A5" s="1">
        <v>43586</v>
      </c>
      <c r="B5" s="4" t="s">
        <v>57</v>
      </c>
      <c r="C5" s="4" t="s">
        <v>32</v>
      </c>
      <c r="D5" s="30">
        <v>1.6666666666666666E-2</v>
      </c>
      <c r="E5" s="26">
        <v>0</v>
      </c>
      <c r="F5" t="s">
        <v>4</v>
      </c>
      <c r="H5">
        <f t="shared" si="0"/>
        <v>0</v>
      </c>
      <c r="I5" s="29"/>
      <c r="J5" s="29"/>
      <c r="K5" t="s">
        <v>122</v>
      </c>
      <c r="L5" s="4" t="s">
        <v>32</v>
      </c>
      <c r="M5" s="25" t="s">
        <v>81</v>
      </c>
      <c r="N5">
        <v>230</v>
      </c>
    </row>
    <row r="6" spans="1:14" x14ac:dyDescent="0.25">
      <c r="A6" s="1">
        <v>43587</v>
      </c>
      <c r="B6" s="4" t="s">
        <v>32</v>
      </c>
      <c r="C6" s="4" t="s">
        <v>57</v>
      </c>
      <c r="D6" s="30">
        <v>4.9999999999999996E-2</v>
      </c>
      <c r="E6" s="26">
        <v>0</v>
      </c>
      <c r="F6" t="s">
        <v>4</v>
      </c>
      <c r="H6">
        <f t="shared" si="0"/>
        <v>0</v>
      </c>
      <c r="I6" s="29"/>
      <c r="J6" s="29"/>
      <c r="K6" t="s">
        <v>122</v>
      </c>
      <c r="L6" s="4" t="s">
        <v>32</v>
      </c>
      <c r="M6" s="25" t="s">
        <v>81</v>
      </c>
      <c r="N6">
        <v>230</v>
      </c>
    </row>
    <row r="7" spans="1:14" x14ac:dyDescent="0.25">
      <c r="A7" s="1">
        <v>43587</v>
      </c>
      <c r="B7" s="4" t="s">
        <v>55</v>
      </c>
      <c r="C7" s="4" t="s">
        <v>58</v>
      </c>
      <c r="D7" s="30">
        <v>0.12430555555555556</v>
      </c>
      <c r="E7" s="26">
        <v>0</v>
      </c>
      <c r="F7" t="s">
        <v>4</v>
      </c>
      <c r="H7">
        <f t="shared" si="0"/>
        <v>0</v>
      </c>
      <c r="I7" s="47" t="s">
        <v>10</v>
      </c>
      <c r="J7" s="39"/>
      <c r="L7" s="4" t="s">
        <v>56</v>
      </c>
      <c r="M7" s="25" t="s">
        <v>79</v>
      </c>
      <c r="N7">
        <v>60</v>
      </c>
    </row>
    <row r="8" spans="1:14" x14ac:dyDescent="0.25">
      <c r="A8" s="1">
        <v>43589</v>
      </c>
      <c r="B8" s="4" t="s">
        <v>55</v>
      </c>
      <c r="C8" s="4" t="s">
        <v>58</v>
      </c>
      <c r="D8" s="30">
        <v>0.14444444444444446</v>
      </c>
      <c r="E8" s="26">
        <v>0</v>
      </c>
      <c r="F8" t="s">
        <v>4</v>
      </c>
      <c r="I8" s="48"/>
      <c r="J8" s="39"/>
      <c r="L8" s="4" t="s">
        <v>56</v>
      </c>
      <c r="M8" s="25" t="s">
        <v>79</v>
      </c>
      <c r="N8">
        <v>60</v>
      </c>
    </row>
    <row r="9" spans="1:14" x14ac:dyDescent="0.25">
      <c r="A9" s="1">
        <v>43604</v>
      </c>
      <c r="B9" s="4" t="s">
        <v>55</v>
      </c>
      <c r="C9" s="4" t="s">
        <v>59</v>
      </c>
      <c r="D9" s="30">
        <v>7.0833333333333331E-2</v>
      </c>
      <c r="E9" s="26">
        <v>0</v>
      </c>
      <c r="F9" t="s">
        <v>4</v>
      </c>
      <c r="H9">
        <f t="shared" si="0"/>
        <v>0</v>
      </c>
      <c r="I9" s="29"/>
      <c r="J9" s="29"/>
      <c r="K9" t="s">
        <v>122</v>
      </c>
      <c r="L9" s="4" t="s">
        <v>59</v>
      </c>
      <c r="M9" s="25" t="s">
        <v>80</v>
      </c>
      <c r="N9">
        <v>160</v>
      </c>
    </row>
    <row r="10" spans="1:14" x14ac:dyDescent="0.25">
      <c r="A10" s="1">
        <v>43606</v>
      </c>
      <c r="B10" s="4" t="s">
        <v>55</v>
      </c>
      <c r="C10" s="4" t="s">
        <v>59</v>
      </c>
      <c r="D10" s="30">
        <v>9.0277777777777776E-2</v>
      </c>
      <c r="E10" s="26">
        <v>3.472222222222222E-3</v>
      </c>
      <c r="F10" t="s">
        <v>4</v>
      </c>
      <c r="H10">
        <f t="shared" si="0"/>
        <v>0</v>
      </c>
      <c r="I10" s="29"/>
      <c r="J10" s="29"/>
      <c r="K10" t="s">
        <v>122</v>
      </c>
      <c r="L10" s="4" t="s">
        <v>59</v>
      </c>
      <c r="M10" s="25" t="s">
        <v>80</v>
      </c>
      <c r="N10">
        <v>160</v>
      </c>
    </row>
    <row r="11" spans="1:14" x14ac:dyDescent="0.25">
      <c r="A11" s="1">
        <v>43631</v>
      </c>
      <c r="B11" s="4" t="s">
        <v>60</v>
      </c>
      <c r="C11" s="4" t="s">
        <v>61</v>
      </c>
      <c r="D11" s="30">
        <v>0.11458333333333333</v>
      </c>
      <c r="E11" s="26">
        <v>1.3888888888888889E-3</v>
      </c>
      <c r="F11" t="s">
        <v>4</v>
      </c>
      <c r="H11">
        <f t="shared" si="0"/>
        <v>0</v>
      </c>
      <c r="I11" s="29"/>
      <c r="J11" s="29"/>
      <c r="K11" t="s">
        <v>122</v>
      </c>
      <c r="L11" s="4" t="s">
        <v>60</v>
      </c>
      <c r="M11" s="25" t="s">
        <v>80</v>
      </c>
      <c r="N11">
        <v>160</v>
      </c>
    </row>
    <row r="12" spans="1:14" ht="15" customHeight="1" x14ac:dyDescent="0.25">
      <c r="A12" s="1">
        <v>43632</v>
      </c>
      <c r="B12" s="4" t="s">
        <v>60</v>
      </c>
      <c r="C12" s="4" t="s">
        <v>61</v>
      </c>
      <c r="D12" s="30">
        <v>8.6805555555555566E-2</v>
      </c>
      <c r="E12" s="26">
        <v>1.3888888888888889E-3</v>
      </c>
      <c r="F12" t="s">
        <v>4</v>
      </c>
      <c r="H12">
        <f t="shared" si="0"/>
        <v>0</v>
      </c>
      <c r="I12" s="29"/>
      <c r="J12" s="29"/>
      <c r="K12" t="s">
        <v>122</v>
      </c>
      <c r="L12" s="4" t="s">
        <v>60</v>
      </c>
      <c r="M12" s="25" t="s">
        <v>80</v>
      </c>
      <c r="N12">
        <v>160</v>
      </c>
    </row>
    <row r="13" spans="1:14" ht="15" customHeight="1" x14ac:dyDescent="0.25">
      <c r="A13" s="1">
        <v>43638</v>
      </c>
      <c r="B13" s="4" t="s">
        <v>62</v>
      </c>
      <c r="C13" s="4" t="s">
        <v>63</v>
      </c>
      <c r="D13" s="30">
        <v>0.16527777777777777</v>
      </c>
      <c r="E13" s="26">
        <v>6.9444444444444447E-4</v>
      </c>
      <c r="F13" t="s">
        <v>4</v>
      </c>
      <c r="H13">
        <f t="shared" si="0"/>
        <v>0</v>
      </c>
      <c r="I13" s="44" t="s">
        <v>38</v>
      </c>
      <c r="J13" s="40"/>
      <c r="K13" s="43"/>
      <c r="L13" s="53" t="s">
        <v>56</v>
      </c>
      <c r="M13" s="54" t="s">
        <v>79</v>
      </c>
      <c r="N13" s="49">
        <v>350</v>
      </c>
    </row>
    <row r="14" spans="1:14" x14ac:dyDescent="0.25">
      <c r="A14" s="1">
        <v>43641</v>
      </c>
      <c r="B14" s="4" t="s">
        <v>62</v>
      </c>
      <c r="C14" s="4" t="s">
        <v>64</v>
      </c>
      <c r="D14" s="30">
        <v>0.23055555555555554</v>
      </c>
      <c r="E14" s="26">
        <v>0</v>
      </c>
      <c r="F14" t="s">
        <v>4</v>
      </c>
      <c r="H14">
        <f>IF(G14="x",1,0)</f>
        <v>0</v>
      </c>
      <c r="I14" s="45"/>
      <c r="J14" s="40"/>
      <c r="K14" s="43"/>
      <c r="L14" s="53"/>
      <c r="M14" s="54"/>
      <c r="N14" s="49"/>
    </row>
    <row r="15" spans="1:14" x14ac:dyDescent="0.25">
      <c r="A15" s="1">
        <v>43642</v>
      </c>
      <c r="B15" s="4" t="s">
        <v>62</v>
      </c>
      <c r="C15" s="4" t="s">
        <v>56</v>
      </c>
      <c r="D15" s="30">
        <v>0.16874999999999998</v>
      </c>
      <c r="E15" s="26">
        <v>0</v>
      </c>
      <c r="F15" t="s">
        <v>4</v>
      </c>
      <c r="H15">
        <f t="shared" ref="H15:H26" si="1">IF(G15="x",1,0)</f>
        <v>0</v>
      </c>
      <c r="I15" s="45"/>
      <c r="J15" s="40"/>
      <c r="K15" s="43"/>
      <c r="L15" s="53"/>
      <c r="M15" s="54"/>
      <c r="N15" s="49"/>
    </row>
    <row r="16" spans="1:14" x14ac:dyDescent="0.25">
      <c r="A16" s="1">
        <v>43643</v>
      </c>
      <c r="B16" s="4" t="s">
        <v>65</v>
      </c>
      <c r="C16" s="4" t="s">
        <v>66</v>
      </c>
      <c r="D16" s="30">
        <v>0.1111111111111111</v>
      </c>
      <c r="E16" s="26">
        <v>0</v>
      </c>
      <c r="F16" t="s">
        <v>4</v>
      </c>
      <c r="H16">
        <f t="shared" si="1"/>
        <v>0</v>
      </c>
      <c r="I16" s="45"/>
      <c r="J16" s="40"/>
      <c r="K16" s="43"/>
      <c r="L16" s="53"/>
      <c r="M16" s="54"/>
      <c r="N16" s="49"/>
    </row>
    <row r="17" spans="1:14" x14ac:dyDescent="0.25">
      <c r="A17" s="1">
        <v>43644</v>
      </c>
      <c r="B17" s="4" t="s">
        <v>66</v>
      </c>
      <c r="C17" s="4" t="s">
        <v>65</v>
      </c>
      <c r="D17" s="30">
        <v>0.18472222222222223</v>
      </c>
      <c r="E17" s="26">
        <v>2.0833333333333333E-3</v>
      </c>
      <c r="F17" t="s">
        <v>4</v>
      </c>
      <c r="H17">
        <f t="shared" si="1"/>
        <v>0</v>
      </c>
      <c r="I17" s="45"/>
      <c r="J17" s="40"/>
      <c r="K17" s="43"/>
      <c r="L17" s="53"/>
      <c r="M17" s="54"/>
      <c r="N17" s="49"/>
    </row>
    <row r="18" spans="1:14" x14ac:dyDescent="0.25">
      <c r="A18" s="1">
        <v>43645</v>
      </c>
      <c r="B18" s="4" t="s">
        <v>62</v>
      </c>
      <c r="C18" s="4" t="s">
        <v>67</v>
      </c>
      <c r="D18" s="30">
        <v>0.19513888888888889</v>
      </c>
      <c r="E18" s="26">
        <v>0</v>
      </c>
      <c r="F18" t="s">
        <v>4</v>
      </c>
      <c r="H18">
        <f t="shared" si="1"/>
        <v>0</v>
      </c>
      <c r="I18" s="46"/>
      <c r="J18" s="40"/>
      <c r="K18" s="43"/>
      <c r="L18" s="53"/>
      <c r="M18" s="54"/>
      <c r="N18" s="49"/>
    </row>
    <row r="19" spans="1:14" x14ac:dyDescent="0.25">
      <c r="A19" s="1">
        <v>43648</v>
      </c>
      <c r="B19" s="4" t="s">
        <v>60</v>
      </c>
      <c r="C19" s="4" t="s">
        <v>61</v>
      </c>
      <c r="D19" s="30">
        <v>0.1388888888888889</v>
      </c>
      <c r="E19" s="26">
        <v>0</v>
      </c>
      <c r="F19" t="s">
        <v>4</v>
      </c>
      <c r="H19">
        <f t="shared" si="1"/>
        <v>0</v>
      </c>
      <c r="I19" s="29"/>
      <c r="J19" s="29"/>
      <c r="K19" t="s">
        <v>122</v>
      </c>
      <c r="L19" s="4" t="s">
        <v>60</v>
      </c>
      <c r="M19" s="25" t="s">
        <v>80</v>
      </c>
      <c r="N19">
        <v>160</v>
      </c>
    </row>
    <row r="20" spans="1:14" x14ac:dyDescent="0.25">
      <c r="A20" s="1">
        <v>43651</v>
      </c>
      <c r="B20" s="4" t="s">
        <v>59</v>
      </c>
      <c r="D20" s="30">
        <v>0.13402777777777777</v>
      </c>
      <c r="E20" s="26">
        <v>0</v>
      </c>
      <c r="F20" t="s">
        <v>4</v>
      </c>
      <c r="H20">
        <f t="shared" si="1"/>
        <v>0</v>
      </c>
      <c r="I20" s="29"/>
      <c r="J20" s="29"/>
      <c r="K20" t="s">
        <v>122</v>
      </c>
      <c r="L20" s="4" t="s">
        <v>59</v>
      </c>
      <c r="M20" s="25" t="s">
        <v>80</v>
      </c>
      <c r="N20">
        <v>160</v>
      </c>
    </row>
    <row r="21" spans="1:14" ht="15" customHeight="1" x14ac:dyDescent="0.25">
      <c r="A21" s="1">
        <v>43652</v>
      </c>
      <c r="B21" s="4" t="s">
        <v>60</v>
      </c>
      <c r="C21" s="4" t="s">
        <v>61</v>
      </c>
      <c r="D21" s="30">
        <v>0.125</v>
      </c>
      <c r="E21" s="26">
        <v>1.3888888888888889E-3</v>
      </c>
      <c r="F21" t="s">
        <v>4</v>
      </c>
      <c r="H21">
        <f t="shared" si="1"/>
        <v>0</v>
      </c>
      <c r="I21" s="29"/>
      <c r="J21" s="29"/>
      <c r="K21" t="s">
        <v>122</v>
      </c>
      <c r="L21" s="4" t="s">
        <v>60</v>
      </c>
      <c r="M21" s="25" t="s">
        <v>80</v>
      </c>
      <c r="N21">
        <v>160</v>
      </c>
    </row>
    <row r="22" spans="1:14" ht="15" customHeight="1" x14ac:dyDescent="0.25">
      <c r="A22" s="1">
        <v>43653</v>
      </c>
      <c r="B22" s="4" t="s">
        <v>60</v>
      </c>
      <c r="C22" s="4" t="s">
        <v>61</v>
      </c>
      <c r="D22" s="30">
        <v>8.3333333333333329E-2</v>
      </c>
      <c r="E22" s="26">
        <v>6.9444444444444441E-3</v>
      </c>
      <c r="F22" t="s">
        <v>4</v>
      </c>
      <c r="H22">
        <f t="shared" si="1"/>
        <v>0</v>
      </c>
      <c r="I22" s="29"/>
      <c r="J22" s="29"/>
      <c r="K22" t="s">
        <v>122</v>
      </c>
      <c r="L22" s="4" t="s">
        <v>60</v>
      </c>
      <c r="M22" s="25" t="s">
        <v>80</v>
      </c>
      <c r="N22">
        <v>160</v>
      </c>
    </row>
    <row r="23" spans="1:14" x14ac:dyDescent="0.25">
      <c r="A23" s="1">
        <v>43658</v>
      </c>
      <c r="B23" s="4" t="s">
        <v>60</v>
      </c>
      <c r="C23" s="4" t="s">
        <v>61</v>
      </c>
      <c r="D23" s="30">
        <v>0.10416666666666667</v>
      </c>
      <c r="E23" s="26">
        <v>0</v>
      </c>
      <c r="F23" t="s">
        <v>4</v>
      </c>
      <c r="H23">
        <f t="shared" si="1"/>
        <v>0</v>
      </c>
      <c r="I23" s="44" t="s">
        <v>11</v>
      </c>
      <c r="J23" s="40"/>
      <c r="K23" s="55" t="s">
        <v>122</v>
      </c>
      <c r="L23" s="53" t="s">
        <v>60</v>
      </c>
      <c r="M23" s="54" t="s">
        <v>80</v>
      </c>
      <c r="N23" s="49">
        <v>1050</v>
      </c>
    </row>
    <row r="24" spans="1:14" x14ac:dyDescent="0.25">
      <c r="A24" s="1">
        <v>43661</v>
      </c>
      <c r="B24" s="4" t="s">
        <v>60</v>
      </c>
      <c r="C24" s="4" t="s">
        <v>61</v>
      </c>
      <c r="D24" s="30">
        <v>0.20486111111111113</v>
      </c>
      <c r="E24" s="26">
        <v>0</v>
      </c>
      <c r="F24" t="s">
        <v>4</v>
      </c>
      <c r="H24">
        <f t="shared" si="1"/>
        <v>0</v>
      </c>
      <c r="I24" s="45"/>
      <c r="J24" s="40"/>
      <c r="K24" s="55"/>
      <c r="L24" s="53"/>
      <c r="M24" s="54"/>
      <c r="N24" s="49"/>
    </row>
    <row r="25" spans="1:14" x14ac:dyDescent="0.25">
      <c r="A25" s="1">
        <v>43662</v>
      </c>
      <c r="B25" s="4" t="s">
        <v>60</v>
      </c>
      <c r="C25" s="4" t="s">
        <v>61</v>
      </c>
      <c r="D25" s="30">
        <v>0.20972222222222223</v>
      </c>
      <c r="E25" s="26">
        <v>6.9444444444444447E-4</v>
      </c>
      <c r="F25" t="s">
        <v>4</v>
      </c>
      <c r="H25">
        <f t="shared" si="1"/>
        <v>0</v>
      </c>
      <c r="I25" s="45"/>
      <c r="J25" s="40"/>
      <c r="K25" s="55"/>
      <c r="L25" s="53"/>
      <c r="M25" s="54"/>
      <c r="N25" s="49"/>
    </row>
    <row r="26" spans="1:14" x14ac:dyDescent="0.25">
      <c r="A26" s="1">
        <v>43663</v>
      </c>
      <c r="B26" s="4" t="s">
        <v>60</v>
      </c>
      <c r="C26" s="4" t="s">
        <v>61</v>
      </c>
      <c r="D26" s="30">
        <v>9.0277777777777776E-2</v>
      </c>
      <c r="E26" s="26">
        <v>8.3333333333333332E-3</v>
      </c>
      <c r="F26" t="s">
        <v>4</v>
      </c>
      <c r="H26">
        <f t="shared" si="1"/>
        <v>0</v>
      </c>
      <c r="I26" s="45"/>
      <c r="J26" s="40"/>
      <c r="K26" s="55"/>
      <c r="L26" s="53"/>
      <c r="M26" s="54"/>
      <c r="N26" s="49"/>
    </row>
    <row r="27" spans="1:14" x14ac:dyDescent="0.25">
      <c r="A27" s="1">
        <v>43665</v>
      </c>
      <c r="B27" s="4" t="s">
        <v>60</v>
      </c>
      <c r="C27" s="4" t="s">
        <v>61</v>
      </c>
      <c r="D27" s="30">
        <v>0.15277777777777776</v>
      </c>
      <c r="E27" s="26">
        <v>0</v>
      </c>
      <c r="F27" t="s">
        <v>4</v>
      </c>
      <c r="I27" s="45"/>
      <c r="J27" s="40"/>
      <c r="K27" t="s">
        <v>122</v>
      </c>
      <c r="L27" s="4" t="s">
        <v>60</v>
      </c>
      <c r="M27" s="25" t="s">
        <v>80</v>
      </c>
      <c r="N27">
        <v>160</v>
      </c>
    </row>
    <row r="28" spans="1:14" x14ac:dyDescent="0.25">
      <c r="A28" s="1">
        <v>43666</v>
      </c>
      <c r="B28" s="4" t="s">
        <v>60</v>
      </c>
      <c r="C28" s="4" t="s">
        <v>61</v>
      </c>
      <c r="D28" s="30">
        <v>0.14583333333333334</v>
      </c>
      <c r="E28" s="26">
        <v>0</v>
      </c>
      <c r="F28" t="s">
        <v>4</v>
      </c>
      <c r="I28" s="46"/>
      <c r="J28" s="40"/>
      <c r="K28" t="s">
        <v>122</v>
      </c>
      <c r="L28" s="4" t="s">
        <v>60</v>
      </c>
      <c r="M28" s="25" t="s">
        <v>80</v>
      </c>
      <c r="N28">
        <v>160</v>
      </c>
    </row>
    <row r="29" spans="1:14" x14ac:dyDescent="0.25">
      <c r="A29" s="1">
        <v>43678</v>
      </c>
      <c r="B29" s="4" t="s">
        <v>68</v>
      </c>
      <c r="C29" s="4" t="s">
        <v>69</v>
      </c>
      <c r="D29" s="30">
        <v>0.18888888888888888</v>
      </c>
      <c r="E29" s="26">
        <v>0</v>
      </c>
      <c r="F29" t="s">
        <v>4</v>
      </c>
      <c r="I29" s="29"/>
      <c r="J29" s="29"/>
      <c r="L29" s="4" t="s">
        <v>68</v>
      </c>
      <c r="M29" s="25" t="s">
        <v>79</v>
      </c>
      <c r="N29">
        <v>60</v>
      </c>
    </row>
    <row r="30" spans="1:14" x14ac:dyDescent="0.25">
      <c r="A30" s="1">
        <v>43680</v>
      </c>
      <c r="B30" s="4" t="s">
        <v>58</v>
      </c>
      <c r="C30" s="4" t="s">
        <v>70</v>
      </c>
      <c r="D30" s="30">
        <v>8.6111111111111124E-2</v>
      </c>
      <c r="E30" s="26">
        <v>0</v>
      </c>
      <c r="F30" t="s">
        <v>4</v>
      </c>
      <c r="I30" s="29"/>
      <c r="J30" s="29"/>
      <c r="K30" t="s">
        <v>122</v>
      </c>
      <c r="L30" s="4" t="s">
        <v>58</v>
      </c>
      <c r="M30" s="25" t="s">
        <v>81</v>
      </c>
      <c r="N30">
        <v>230</v>
      </c>
    </row>
    <row r="31" spans="1:14" x14ac:dyDescent="0.25">
      <c r="A31" s="1">
        <v>43681</v>
      </c>
      <c r="B31" s="4" t="s">
        <v>58</v>
      </c>
      <c r="C31" s="4" t="s">
        <v>71</v>
      </c>
      <c r="D31" s="30">
        <v>8.819444444444445E-2</v>
      </c>
      <c r="E31" s="26">
        <v>0</v>
      </c>
      <c r="F31" t="s">
        <v>4</v>
      </c>
      <c r="I31" s="29"/>
      <c r="J31" s="29"/>
      <c r="K31" t="s">
        <v>122</v>
      </c>
      <c r="L31" s="4" t="s">
        <v>58</v>
      </c>
      <c r="M31" s="25" t="s">
        <v>81</v>
      </c>
      <c r="N31">
        <v>230</v>
      </c>
    </row>
    <row r="32" spans="1:14" x14ac:dyDescent="0.25">
      <c r="A32" s="1">
        <v>43684</v>
      </c>
      <c r="B32" s="4" t="s">
        <v>72</v>
      </c>
      <c r="C32" s="4" t="s">
        <v>73</v>
      </c>
      <c r="D32" s="30">
        <v>9.375E-2</v>
      </c>
      <c r="E32" s="26">
        <v>0</v>
      </c>
      <c r="F32" t="s">
        <v>4</v>
      </c>
      <c r="I32" s="29"/>
      <c r="J32" s="29"/>
      <c r="K32" t="s">
        <v>122</v>
      </c>
      <c r="L32" s="4" t="s">
        <v>72</v>
      </c>
      <c r="M32" s="25" t="s">
        <v>80</v>
      </c>
      <c r="N32">
        <v>160</v>
      </c>
    </row>
    <row r="33" spans="1:14" x14ac:dyDescent="0.25">
      <c r="A33" s="1">
        <v>43686</v>
      </c>
      <c r="B33" s="4" t="s">
        <v>73</v>
      </c>
      <c r="C33" s="4" t="s">
        <v>74</v>
      </c>
      <c r="D33" s="2">
        <v>8.1944444444444445E-2</v>
      </c>
      <c r="E33" s="26">
        <v>0</v>
      </c>
      <c r="F33" t="s">
        <v>4</v>
      </c>
      <c r="K33" t="s">
        <v>122</v>
      </c>
      <c r="L33" s="4" t="s">
        <v>73</v>
      </c>
      <c r="M33" s="25" t="s">
        <v>80</v>
      </c>
      <c r="N33">
        <v>160</v>
      </c>
    </row>
    <row r="34" spans="1:14" ht="15" customHeight="1" x14ac:dyDescent="0.25">
      <c r="A34" s="1">
        <v>43687</v>
      </c>
      <c r="B34" s="4" t="s">
        <v>58</v>
      </c>
      <c r="C34" s="4" t="s">
        <v>75</v>
      </c>
      <c r="D34" s="2">
        <v>0.19930555555555554</v>
      </c>
      <c r="E34" s="26">
        <v>0</v>
      </c>
      <c r="F34" t="s">
        <v>46</v>
      </c>
      <c r="I34" s="44" t="s">
        <v>11</v>
      </c>
      <c r="J34" s="40"/>
      <c r="K34" s="55" t="s">
        <v>122</v>
      </c>
      <c r="L34" s="53" t="s">
        <v>58</v>
      </c>
      <c r="M34" s="54" t="s">
        <v>80</v>
      </c>
      <c r="N34" s="49">
        <v>1050</v>
      </c>
    </row>
    <row r="35" spans="1:14" x14ac:dyDescent="0.25">
      <c r="A35" s="1">
        <v>43688</v>
      </c>
      <c r="B35" s="4" t="s">
        <v>58</v>
      </c>
      <c r="C35" s="4" t="s">
        <v>75</v>
      </c>
      <c r="D35" s="2">
        <v>0.12083333333333333</v>
      </c>
      <c r="E35" s="26">
        <v>0</v>
      </c>
      <c r="F35" t="s">
        <v>46</v>
      </c>
      <c r="I35" s="45"/>
      <c r="J35" s="40"/>
      <c r="K35" s="55"/>
      <c r="L35" s="53"/>
      <c r="M35" s="54"/>
      <c r="N35" s="49"/>
    </row>
    <row r="36" spans="1:14" x14ac:dyDescent="0.25">
      <c r="A36" s="1">
        <v>43689</v>
      </c>
      <c r="B36" s="4" t="s">
        <v>58</v>
      </c>
      <c r="C36" s="4" t="s">
        <v>75</v>
      </c>
      <c r="D36" s="2">
        <v>9.7916666666666666E-2</v>
      </c>
      <c r="E36" s="26">
        <v>0</v>
      </c>
      <c r="F36" t="s">
        <v>46</v>
      </c>
      <c r="I36" s="45"/>
      <c r="J36" s="40"/>
      <c r="K36" s="55"/>
      <c r="L36" s="53"/>
      <c r="M36" s="54"/>
      <c r="N36" s="49"/>
    </row>
    <row r="37" spans="1:14" x14ac:dyDescent="0.25">
      <c r="A37" s="1">
        <v>43690</v>
      </c>
      <c r="B37" s="4" t="s">
        <v>58</v>
      </c>
      <c r="C37" s="4" t="s">
        <v>75</v>
      </c>
      <c r="D37" s="2">
        <v>0.11319444444444444</v>
      </c>
      <c r="E37" s="26">
        <v>0</v>
      </c>
      <c r="F37" t="s">
        <v>46</v>
      </c>
      <c r="I37" s="45"/>
      <c r="J37" s="40"/>
      <c r="K37" s="55"/>
      <c r="L37" s="53"/>
      <c r="M37" s="54"/>
      <c r="N37" s="49"/>
    </row>
    <row r="38" spans="1:14" x14ac:dyDescent="0.25">
      <c r="A38" s="1">
        <v>43692</v>
      </c>
      <c r="B38" s="4" t="s">
        <v>58</v>
      </c>
      <c r="C38" s="4" t="s">
        <v>75</v>
      </c>
      <c r="D38" s="2">
        <v>0.18680555555555556</v>
      </c>
      <c r="E38" s="26">
        <v>0</v>
      </c>
      <c r="F38" t="s">
        <v>46</v>
      </c>
      <c r="I38" s="45"/>
      <c r="J38" s="40"/>
      <c r="K38" s="55"/>
      <c r="L38" s="53"/>
      <c r="M38" s="54"/>
      <c r="N38" s="49"/>
    </row>
    <row r="39" spans="1:14" x14ac:dyDescent="0.25">
      <c r="A39" s="1">
        <v>43693</v>
      </c>
      <c r="B39" s="4" t="s">
        <v>58</v>
      </c>
      <c r="C39" s="4" t="s">
        <v>75</v>
      </c>
      <c r="D39" s="2">
        <v>0.19652777777777777</v>
      </c>
      <c r="E39" s="26">
        <v>0</v>
      </c>
      <c r="F39" t="s">
        <v>46</v>
      </c>
      <c r="I39" s="45"/>
      <c r="J39" s="40"/>
      <c r="K39" s="55"/>
      <c r="L39" s="53"/>
      <c r="M39" s="54"/>
      <c r="N39" s="49"/>
    </row>
    <row r="40" spans="1:14" x14ac:dyDescent="0.25">
      <c r="A40" s="1">
        <v>43694</v>
      </c>
      <c r="B40" s="4" t="s">
        <v>58</v>
      </c>
      <c r="C40" s="4" t="s">
        <v>75</v>
      </c>
      <c r="D40" s="2">
        <v>0.18194444444444444</v>
      </c>
      <c r="E40" s="26">
        <v>0</v>
      </c>
      <c r="F40" t="s">
        <v>46</v>
      </c>
      <c r="I40" s="45"/>
      <c r="J40" s="40"/>
      <c r="K40" t="s">
        <v>122</v>
      </c>
      <c r="L40" s="4" t="s">
        <v>58</v>
      </c>
      <c r="M40" s="25" t="s">
        <v>80</v>
      </c>
      <c r="N40">
        <v>160</v>
      </c>
    </row>
    <row r="41" spans="1:14" x14ac:dyDescent="0.25">
      <c r="A41" s="1">
        <v>43695</v>
      </c>
      <c r="B41" s="4" t="s">
        <v>58</v>
      </c>
      <c r="C41" s="4" t="s">
        <v>75</v>
      </c>
      <c r="D41" s="2">
        <v>0</v>
      </c>
      <c r="E41" s="26">
        <v>0</v>
      </c>
      <c r="F41" t="s">
        <v>46</v>
      </c>
      <c r="I41" s="45"/>
      <c r="J41" s="40"/>
      <c r="K41" t="s">
        <v>122</v>
      </c>
      <c r="L41" s="4" t="s">
        <v>58</v>
      </c>
      <c r="M41" s="25" t="s">
        <v>80</v>
      </c>
      <c r="N41">
        <v>160</v>
      </c>
    </row>
    <row r="42" spans="1:14" x14ac:dyDescent="0.25">
      <c r="A42" s="1">
        <v>43696</v>
      </c>
      <c r="B42" s="4" t="s">
        <v>58</v>
      </c>
      <c r="C42" s="4" t="s">
        <v>75</v>
      </c>
      <c r="D42" s="2">
        <v>0.11180555555555556</v>
      </c>
      <c r="E42" s="26">
        <v>0</v>
      </c>
      <c r="F42" t="s">
        <v>46</v>
      </c>
      <c r="I42" s="45"/>
      <c r="J42" s="40"/>
      <c r="K42" t="s">
        <v>122</v>
      </c>
      <c r="L42" s="4" t="s">
        <v>58</v>
      </c>
      <c r="M42" s="25" t="s">
        <v>80</v>
      </c>
      <c r="N42">
        <v>160</v>
      </c>
    </row>
    <row r="43" spans="1:14" x14ac:dyDescent="0.25">
      <c r="A43" s="1">
        <v>43697</v>
      </c>
      <c r="B43" s="4" t="s">
        <v>58</v>
      </c>
      <c r="C43" s="4" t="s">
        <v>75</v>
      </c>
      <c r="D43" s="2">
        <v>0.18958333333333333</v>
      </c>
      <c r="E43" s="26">
        <v>0</v>
      </c>
      <c r="F43" t="s">
        <v>46</v>
      </c>
      <c r="I43" s="46"/>
      <c r="J43" s="40"/>
      <c r="K43" t="s">
        <v>122</v>
      </c>
      <c r="L43" s="4" t="s">
        <v>58</v>
      </c>
      <c r="M43" s="25" t="s">
        <v>80</v>
      </c>
      <c r="N43">
        <v>160</v>
      </c>
    </row>
    <row r="44" spans="1:14" x14ac:dyDescent="0.25">
      <c r="A44" s="1">
        <v>43698</v>
      </c>
      <c r="B44" s="4" t="s">
        <v>122</v>
      </c>
      <c r="C44" s="4" t="s">
        <v>122</v>
      </c>
      <c r="D44" s="2">
        <v>0.12847222222222224</v>
      </c>
      <c r="E44" s="26" t="s">
        <v>122</v>
      </c>
      <c r="F44" t="s">
        <v>122</v>
      </c>
      <c r="I44" s="40"/>
      <c r="J44" s="40"/>
      <c r="K44" t="s">
        <v>122</v>
      </c>
      <c r="L44" s="4" t="s">
        <v>122</v>
      </c>
      <c r="M44" s="56" t="s">
        <v>122</v>
      </c>
      <c r="N44" t="s">
        <v>122</v>
      </c>
    </row>
    <row r="45" spans="1:14" x14ac:dyDescent="0.25">
      <c r="A45" s="1">
        <v>43705</v>
      </c>
      <c r="B45" s="4" t="s">
        <v>76</v>
      </c>
      <c r="C45" s="4" t="s">
        <v>74</v>
      </c>
      <c r="D45" s="2">
        <v>0.23611111111111113</v>
      </c>
      <c r="E45" s="26">
        <v>0</v>
      </c>
      <c r="F45" t="s">
        <v>4</v>
      </c>
      <c r="K45" t="s">
        <v>122</v>
      </c>
      <c r="L45" s="4" t="s">
        <v>76</v>
      </c>
      <c r="M45" s="25" t="s">
        <v>80</v>
      </c>
      <c r="N45">
        <v>160</v>
      </c>
    </row>
    <row r="46" spans="1:14" x14ac:dyDescent="0.25">
      <c r="D46" s="2"/>
      <c r="E46" s="2"/>
    </row>
    <row r="47" spans="1:14" x14ac:dyDescent="0.25">
      <c r="D47" s="2"/>
      <c r="E47" s="2"/>
    </row>
  </sheetData>
  <sortState xmlns:xlrd2="http://schemas.microsoft.com/office/spreadsheetml/2017/richdata2" ref="A2:G26">
    <sortCondition ref="A2"/>
  </sortState>
  <mergeCells count="16">
    <mergeCell ref="I34:I43"/>
    <mergeCell ref="I23:I28"/>
    <mergeCell ref="I7:I8"/>
    <mergeCell ref="I13:I18"/>
    <mergeCell ref="N13:N18"/>
    <mergeCell ref="N23:N26"/>
    <mergeCell ref="N34:N39"/>
    <mergeCell ref="M13:M18"/>
    <mergeCell ref="L13:L18"/>
    <mergeCell ref="M23:M26"/>
    <mergeCell ref="L23:L26"/>
    <mergeCell ref="M34:M39"/>
    <mergeCell ref="L34:L39"/>
    <mergeCell ref="K13:K18"/>
    <mergeCell ref="K23:K26"/>
    <mergeCell ref="K34:K39"/>
  </mergeCells>
  <pageMargins left="0.7" right="0.7" top="0.75" bottom="0.75" header="0.3" footer="0.3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workbookViewId="0">
      <selection activeCell="F1" sqref="F1:F1048576"/>
    </sheetView>
  </sheetViews>
  <sheetFormatPr defaultRowHeight="15" x14ac:dyDescent="0.25"/>
  <cols>
    <col min="1" max="1" width="19.85546875" style="1" bestFit="1" customWidth="1"/>
    <col min="2" max="2" width="16.42578125" style="4" customWidth="1"/>
    <col min="6" max="6" width="8.7109375" hidden="1" customWidth="1"/>
    <col min="7" max="7" width="10.5703125" customWidth="1"/>
  </cols>
  <sheetData>
    <row r="1" spans="1:7" x14ac:dyDescent="0.25">
      <c r="A1" s="1" t="s">
        <v>0</v>
      </c>
      <c r="B1" s="3" t="s">
        <v>1</v>
      </c>
      <c r="C1" t="s">
        <v>2</v>
      </c>
      <c r="D1" t="s">
        <v>3</v>
      </c>
      <c r="E1" t="s">
        <v>20</v>
      </c>
    </row>
    <row r="2" spans="1:7" x14ac:dyDescent="0.25">
      <c r="A2" s="1">
        <v>43548</v>
      </c>
      <c r="B2" s="3" t="s">
        <v>42</v>
      </c>
      <c r="C2" s="7">
        <v>7.2916666666666671E-2</v>
      </c>
      <c r="D2" t="s">
        <v>5</v>
      </c>
      <c r="E2" s="9"/>
      <c r="F2">
        <f>IF(E2="x",1,0)</f>
        <v>0</v>
      </c>
      <c r="G2" s="29"/>
    </row>
    <row r="3" spans="1:7" x14ac:dyDescent="0.25">
      <c r="A3" s="1">
        <v>43554</v>
      </c>
      <c r="B3" s="3" t="s">
        <v>42</v>
      </c>
      <c r="C3" s="7">
        <v>6.3888888888888884E-2</v>
      </c>
      <c r="D3" t="s">
        <v>43</v>
      </c>
      <c r="E3" s="9"/>
      <c r="F3">
        <f t="shared" ref="F3:F42" si="0">IF(E3="x",1,0)</f>
        <v>0</v>
      </c>
      <c r="G3" s="29"/>
    </row>
    <row r="4" spans="1:7" x14ac:dyDescent="0.25">
      <c r="A4" s="1">
        <v>43574</v>
      </c>
      <c r="B4" s="3" t="s">
        <v>42</v>
      </c>
      <c r="C4" s="7">
        <v>1.3888888888888888E-2</v>
      </c>
      <c r="D4" t="s">
        <v>43</v>
      </c>
      <c r="E4" s="9"/>
      <c r="F4">
        <f t="shared" si="0"/>
        <v>0</v>
      </c>
      <c r="G4" s="29"/>
    </row>
    <row r="5" spans="1:7" ht="15" customHeight="1" x14ac:dyDescent="0.25">
      <c r="A5" s="1">
        <v>43576</v>
      </c>
      <c r="B5" s="3" t="s">
        <v>6</v>
      </c>
      <c r="C5" s="7">
        <v>0.18402777777777779</v>
      </c>
      <c r="D5" t="s">
        <v>5</v>
      </c>
      <c r="E5" s="9"/>
      <c r="F5">
        <f t="shared" si="0"/>
        <v>0</v>
      </c>
      <c r="G5" s="29"/>
    </row>
    <row r="6" spans="1:7" ht="15" customHeight="1" x14ac:dyDescent="0.25">
      <c r="A6" s="1">
        <v>43625</v>
      </c>
      <c r="B6" s="3" t="s">
        <v>42</v>
      </c>
      <c r="C6" s="7">
        <v>0.14097222222222222</v>
      </c>
      <c r="D6" t="s">
        <v>43</v>
      </c>
      <c r="E6" s="9"/>
      <c r="F6">
        <f t="shared" si="0"/>
        <v>0</v>
      </c>
      <c r="G6" s="29"/>
    </row>
    <row r="7" spans="1:7" ht="15" customHeight="1" x14ac:dyDescent="0.25">
      <c r="A7" s="1">
        <v>43626</v>
      </c>
      <c r="B7" s="3" t="s">
        <v>42</v>
      </c>
      <c r="C7" s="7">
        <v>0.11527777777777777</v>
      </c>
      <c r="D7" t="s">
        <v>43</v>
      </c>
      <c r="E7" s="9"/>
      <c r="F7">
        <f t="shared" si="0"/>
        <v>0</v>
      </c>
      <c r="G7" s="29"/>
    </row>
    <row r="8" spans="1:7" ht="15" customHeight="1" x14ac:dyDescent="0.25">
      <c r="A8" s="1">
        <v>43641</v>
      </c>
      <c r="B8" s="3" t="s">
        <v>6</v>
      </c>
      <c r="C8" s="7">
        <v>0.24583333333333335</v>
      </c>
      <c r="D8" t="s">
        <v>4</v>
      </c>
      <c r="E8" s="9"/>
      <c r="F8">
        <f t="shared" si="0"/>
        <v>0</v>
      </c>
      <c r="G8" s="47" t="s">
        <v>47</v>
      </c>
    </row>
    <row r="9" spans="1:7" ht="15" customHeight="1" x14ac:dyDescent="0.25">
      <c r="A9" s="1">
        <v>43642</v>
      </c>
      <c r="B9" s="3" t="s">
        <v>6</v>
      </c>
      <c r="C9" s="7">
        <v>0.18333333333333335</v>
      </c>
      <c r="D9" t="s">
        <v>4</v>
      </c>
      <c r="E9" s="9"/>
      <c r="F9">
        <f t="shared" si="0"/>
        <v>0</v>
      </c>
      <c r="G9" s="48"/>
    </row>
    <row r="10" spans="1:7" x14ac:dyDescent="0.25">
      <c r="A10" s="1">
        <v>43651</v>
      </c>
      <c r="B10" s="3" t="s">
        <v>6</v>
      </c>
      <c r="C10" s="7">
        <v>1.1805555555555555E-2</v>
      </c>
      <c r="D10" t="s">
        <v>35</v>
      </c>
      <c r="E10" s="9" t="s">
        <v>33</v>
      </c>
      <c r="F10">
        <f>IF(E10="x",1,0)</f>
        <v>1</v>
      </c>
      <c r="G10" s="44" t="s">
        <v>44</v>
      </c>
    </row>
    <row r="11" spans="1:7" x14ac:dyDescent="0.25">
      <c r="A11" s="1">
        <v>43653</v>
      </c>
      <c r="B11" s="3" t="s">
        <v>6</v>
      </c>
      <c r="C11" s="7">
        <v>0.19305555555555554</v>
      </c>
      <c r="D11" t="s">
        <v>35</v>
      </c>
      <c r="E11" s="9" t="s">
        <v>33</v>
      </c>
      <c r="F11">
        <f t="shared" si="0"/>
        <v>1</v>
      </c>
      <c r="G11" s="45"/>
    </row>
    <row r="12" spans="1:7" x14ac:dyDescent="0.25">
      <c r="A12" s="1">
        <v>43654</v>
      </c>
      <c r="B12" s="3" t="s">
        <v>6</v>
      </c>
      <c r="C12" s="7">
        <v>0.21111111111111111</v>
      </c>
      <c r="D12" t="s">
        <v>35</v>
      </c>
      <c r="E12" s="9" t="s">
        <v>33</v>
      </c>
      <c r="F12">
        <f t="shared" si="0"/>
        <v>1</v>
      </c>
      <c r="G12" s="45"/>
    </row>
    <row r="13" spans="1:7" ht="15" customHeight="1" x14ac:dyDescent="0.25">
      <c r="A13" s="1">
        <v>43655</v>
      </c>
      <c r="B13" s="3" t="s">
        <v>6</v>
      </c>
      <c r="C13" s="7">
        <v>0.16527777777777777</v>
      </c>
      <c r="D13" t="s">
        <v>35</v>
      </c>
      <c r="E13" s="9" t="s">
        <v>33</v>
      </c>
      <c r="F13">
        <f t="shared" si="0"/>
        <v>1</v>
      </c>
      <c r="G13" s="45"/>
    </row>
    <row r="14" spans="1:7" x14ac:dyDescent="0.25">
      <c r="A14" s="1">
        <v>43656</v>
      </c>
      <c r="B14" s="3" t="s">
        <v>6</v>
      </c>
      <c r="C14" s="7">
        <v>0.17847222222222223</v>
      </c>
      <c r="D14" t="s">
        <v>35</v>
      </c>
      <c r="E14" s="9" t="s">
        <v>33</v>
      </c>
      <c r="F14">
        <f t="shared" si="0"/>
        <v>1</v>
      </c>
      <c r="G14" s="45"/>
    </row>
    <row r="15" spans="1:7" x14ac:dyDescent="0.25">
      <c r="A15" s="1">
        <v>43657</v>
      </c>
      <c r="B15" s="3" t="s">
        <v>6</v>
      </c>
      <c r="C15" s="7">
        <v>0.21388888888888891</v>
      </c>
      <c r="D15" t="s">
        <v>35</v>
      </c>
      <c r="E15" s="9" t="s">
        <v>33</v>
      </c>
      <c r="F15">
        <f t="shared" si="0"/>
        <v>1</v>
      </c>
      <c r="G15" s="45"/>
    </row>
    <row r="16" spans="1:7" x14ac:dyDescent="0.25">
      <c r="A16" s="1">
        <v>43660</v>
      </c>
      <c r="B16" s="3" t="s">
        <v>6</v>
      </c>
      <c r="C16" s="7">
        <v>0.15416666666666667</v>
      </c>
      <c r="D16" t="s">
        <v>35</v>
      </c>
      <c r="E16" s="9" t="s">
        <v>33</v>
      </c>
      <c r="F16">
        <f t="shared" si="0"/>
        <v>1</v>
      </c>
      <c r="G16" s="45"/>
    </row>
    <row r="17" spans="1:7" x14ac:dyDescent="0.25">
      <c r="A17" s="1">
        <v>43661</v>
      </c>
      <c r="B17" s="3" t="s">
        <v>6</v>
      </c>
      <c r="C17" s="7">
        <v>0.25694444444444448</v>
      </c>
      <c r="D17" t="s">
        <v>35</v>
      </c>
      <c r="E17" s="9" t="s">
        <v>33</v>
      </c>
      <c r="F17">
        <f t="shared" si="0"/>
        <v>1</v>
      </c>
      <c r="G17" s="45"/>
    </row>
    <row r="18" spans="1:7" x14ac:dyDescent="0.25">
      <c r="A18" s="1">
        <v>43662</v>
      </c>
      <c r="B18" s="3" t="s">
        <v>6</v>
      </c>
      <c r="C18" s="7">
        <v>0.2388888888888889</v>
      </c>
      <c r="D18" t="s">
        <v>35</v>
      </c>
      <c r="E18" s="9" t="s">
        <v>33</v>
      </c>
      <c r="F18">
        <f t="shared" si="0"/>
        <v>1</v>
      </c>
      <c r="G18" s="45"/>
    </row>
    <row r="19" spans="1:7" x14ac:dyDescent="0.25">
      <c r="A19" s="1">
        <v>43663</v>
      </c>
      <c r="B19" s="3" t="s">
        <v>6</v>
      </c>
      <c r="C19" s="7">
        <v>0.26458333333333334</v>
      </c>
      <c r="D19" t="s">
        <v>35</v>
      </c>
      <c r="E19" s="9" t="s">
        <v>33</v>
      </c>
      <c r="F19">
        <f t="shared" si="0"/>
        <v>1</v>
      </c>
      <c r="G19" s="45"/>
    </row>
    <row r="20" spans="1:7" ht="15" customHeight="1" x14ac:dyDescent="0.25">
      <c r="A20" s="1">
        <v>43664</v>
      </c>
      <c r="B20" s="3" t="s">
        <v>6</v>
      </c>
      <c r="C20" s="7">
        <v>0.16597222222222222</v>
      </c>
      <c r="D20" t="s">
        <v>35</v>
      </c>
      <c r="E20" s="9" t="s">
        <v>33</v>
      </c>
      <c r="F20">
        <f t="shared" si="0"/>
        <v>1</v>
      </c>
      <c r="G20" s="45"/>
    </row>
    <row r="21" spans="1:7" x14ac:dyDescent="0.25">
      <c r="A21" s="1">
        <v>43665</v>
      </c>
      <c r="B21" s="3" t="s">
        <v>6</v>
      </c>
      <c r="C21" s="7">
        <v>0.17708333333333334</v>
      </c>
      <c r="D21" t="s">
        <v>35</v>
      </c>
      <c r="E21" s="9" t="s">
        <v>33</v>
      </c>
      <c r="F21">
        <f t="shared" si="0"/>
        <v>1</v>
      </c>
      <c r="G21" s="45"/>
    </row>
    <row r="22" spans="1:7" x14ac:dyDescent="0.25">
      <c r="A22" s="1">
        <v>43666</v>
      </c>
      <c r="B22" s="3" t="s">
        <v>6</v>
      </c>
      <c r="C22" s="7">
        <v>0.14861111111111111</v>
      </c>
      <c r="D22" t="s">
        <v>35</v>
      </c>
      <c r="E22" s="9" t="s">
        <v>33</v>
      </c>
      <c r="F22">
        <f t="shared" si="0"/>
        <v>1</v>
      </c>
      <c r="G22" s="46"/>
    </row>
    <row r="23" spans="1:7" x14ac:dyDescent="0.25">
      <c r="A23" s="1">
        <v>43672</v>
      </c>
      <c r="B23" s="3" t="s">
        <v>42</v>
      </c>
      <c r="C23" s="7">
        <v>0.13402777777777777</v>
      </c>
      <c r="D23" t="s">
        <v>36</v>
      </c>
      <c r="E23" s="9" t="s">
        <v>33</v>
      </c>
      <c r="F23">
        <f t="shared" si="0"/>
        <v>1</v>
      </c>
      <c r="G23" s="44" t="s">
        <v>45</v>
      </c>
    </row>
    <row r="24" spans="1:7" x14ac:dyDescent="0.25">
      <c r="A24" s="1">
        <v>43676</v>
      </c>
      <c r="B24" s="3" t="s">
        <v>42</v>
      </c>
      <c r="C24" s="7">
        <v>0.18611111111111112</v>
      </c>
      <c r="D24" t="s">
        <v>36</v>
      </c>
      <c r="E24" s="9" t="s">
        <v>33</v>
      </c>
      <c r="F24">
        <f t="shared" si="0"/>
        <v>1</v>
      </c>
      <c r="G24" s="45"/>
    </row>
    <row r="25" spans="1:7" x14ac:dyDescent="0.25">
      <c r="A25" s="1">
        <v>43677</v>
      </c>
      <c r="B25" s="3" t="s">
        <v>42</v>
      </c>
      <c r="C25" s="7">
        <v>0.17916666666666667</v>
      </c>
      <c r="D25" t="s">
        <v>36</v>
      </c>
      <c r="E25" s="9" t="s">
        <v>33</v>
      </c>
      <c r="F25">
        <f t="shared" si="0"/>
        <v>1</v>
      </c>
      <c r="G25" s="45"/>
    </row>
    <row r="26" spans="1:7" x14ac:dyDescent="0.25">
      <c r="A26" s="1">
        <v>43678</v>
      </c>
      <c r="B26" s="3" t="s">
        <v>42</v>
      </c>
      <c r="C26" s="7">
        <v>0.18263888888888891</v>
      </c>
      <c r="D26" t="s">
        <v>36</v>
      </c>
      <c r="E26" s="9" t="s">
        <v>33</v>
      </c>
      <c r="F26">
        <f t="shared" si="0"/>
        <v>1</v>
      </c>
      <c r="G26" s="45"/>
    </row>
    <row r="27" spans="1:7" x14ac:dyDescent="0.25">
      <c r="A27" s="1">
        <v>43679</v>
      </c>
      <c r="B27" s="3" t="s">
        <v>42</v>
      </c>
      <c r="C27" s="7">
        <v>0.14305555555555557</v>
      </c>
      <c r="D27" t="s">
        <v>36</v>
      </c>
      <c r="E27" s="9" t="s">
        <v>33</v>
      </c>
      <c r="F27">
        <f t="shared" si="0"/>
        <v>1</v>
      </c>
      <c r="G27" s="45"/>
    </row>
    <row r="28" spans="1:7" x14ac:dyDescent="0.25">
      <c r="A28" s="1">
        <v>43681</v>
      </c>
      <c r="B28" s="3" t="s">
        <v>42</v>
      </c>
      <c r="C28" s="7">
        <v>0.24374999999999999</v>
      </c>
      <c r="D28" t="s">
        <v>36</v>
      </c>
      <c r="E28" s="9" t="s">
        <v>33</v>
      </c>
      <c r="F28">
        <f t="shared" si="0"/>
        <v>1</v>
      </c>
      <c r="G28" s="45"/>
    </row>
    <row r="29" spans="1:7" x14ac:dyDescent="0.25">
      <c r="A29" s="1">
        <v>43682</v>
      </c>
      <c r="B29" s="3" t="s">
        <v>42</v>
      </c>
      <c r="C29" s="7">
        <v>0.23472222222222219</v>
      </c>
      <c r="D29" t="s">
        <v>36</v>
      </c>
      <c r="E29" s="9" t="s">
        <v>33</v>
      </c>
      <c r="F29">
        <f t="shared" si="0"/>
        <v>1</v>
      </c>
      <c r="G29" s="45"/>
    </row>
    <row r="30" spans="1:7" x14ac:dyDescent="0.25">
      <c r="A30" s="1">
        <v>43683</v>
      </c>
      <c r="B30" s="3" t="s">
        <v>42</v>
      </c>
      <c r="C30" s="7">
        <v>0.14583333333333334</v>
      </c>
      <c r="D30" t="s">
        <v>36</v>
      </c>
      <c r="E30" s="9" t="s">
        <v>33</v>
      </c>
      <c r="F30">
        <f t="shared" si="0"/>
        <v>1</v>
      </c>
      <c r="G30" s="45"/>
    </row>
    <row r="31" spans="1:7" x14ac:dyDescent="0.25">
      <c r="A31" s="1">
        <v>43685</v>
      </c>
      <c r="B31" s="3" t="s">
        <v>42</v>
      </c>
      <c r="C31" s="7">
        <v>0.125</v>
      </c>
      <c r="D31" t="s">
        <v>36</v>
      </c>
      <c r="E31" s="9" t="s">
        <v>33</v>
      </c>
      <c r="F31">
        <f t="shared" si="0"/>
        <v>1</v>
      </c>
      <c r="G31" s="45"/>
    </row>
    <row r="32" spans="1:7" ht="15" customHeight="1" x14ac:dyDescent="0.25">
      <c r="A32" s="1">
        <v>43684</v>
      </c>
      <c r="B32" s="3" t="s">
        <v>42</v>
      </c>
      <c r="C32" s="7">
        <v>0.19166666666666665</v>
      </c>
      <c r="D32" t="s">
        <v>36</v>
      </c>
      <c r="E32" s="9" t="s">
        <v>33</v>
      </c>
      <c r="F32">
        <f t="shared" si="0"/>
        <v>1</v>
      </c>
      <c r="G32" s="45"/>
    </row>
    <row r="33" spans="1:7" x14ac:dyDescent="0.25">
      <c r="A33" s="1">
        <v>43686</v>
      </c>
      <c r="B33" s="3" t="s">
        <v>42</v>
      </c>
      <c r="C33" s="7">
        <v>0.12708333333333333</v>
      </c>
      <c r="D33" t="s">
        <v>36</v>
      </c>
      <c r="E33" s="9" t="s">
        <v>33</v>
      </c>
      <c r="F33">
        <f t="shared" si="0"/>
        <v>1</v>
      </c>
      <c r="G33" s="45"/>
    </row>
    <row r="34" spans="1:7" x14ac:dyDescent="0.25">
      <c r="A34" s="1">
        <v>43687</v>
      </c>
      <c r="B34" s="3" t="s">
        <v>42</v>
      </c>
      <c r="C34" s="7">
        <v>0.17222222222222225</v>
      </c>
      <c r="D34" t="s">
        <v>36</v>
      </c>
      <c r="E34" s="9" t="s">
        <v>33</v>
      </c>
      <c r="F34">
        <f t="shared" si="0"/>
        <v>1</v>
      </c>
      <c r="G34" s="46"/>
    </row>
    <row r="35" spans="1:7" x14ac:dyDescent="0.25">
      <c r="A35" s="1">
        <v>43688</v>
      </c>
      <c r="B35" s="3" t="s">
        <v>32</v>
      </c>
      <c r="C35" s="7">
        <v>4.2361111111111106E-2</v>
      </c>
      <c r="D35" t="s">
        <v>46</v>
      </c>
      <c r="E35" s="9"/>
      <c r="F35">
        <f t="shared" si="0"/>
        <v>0</v>
      </c>
      <c r="G35" s="44" t="s">
        <v>11</v>
      </c>
    </row>
    <row r="36" spans="1:7" x14ac:dyDescent="0.25">
      <c r="A36" s="1">
        <v>43689</v>
      </c>
      <c r="B36" s="3" t="s">
        <v>32</v>
      </c>
      <c r="C36" s="7">
        <v>0.10347222222222223</v>
      </c>
      <c r="D36" t="s">
        <v>46</v>
      </c>
      <c r="E36" s="9"/>
      <c r="F36">
        <f t="shared" si="0"/>
        <v>0</v>
      </c>
      <c r="G36" s="45"/>
    </row>
    <row r="37" spans="1:7" x14ac:dyDescent="0.25">
      <c r="A37" s="1">
        <v>43690</v>
      </c>
      <c r="B37" s="3" t="s">
        <v>32</v>
      </c>
      <c r="C37" s="7">
        <v>0.10694444444444444</v>
      </c>
      <c r="D37" t="s">
        <v>46</v>
      </c>
      <c r="E37" s="9"/>
      <c r="F37">
        <f t="shared" si="0"/>
        <v>0</v>
      </c>
      <c r="G37" s="45"/>
    </row>
    <row r="38" spans="1:7" x14ac:dyDescent="0.25">
      <c r="A38" s="1">
        <v>43692</v>
      </c>
      <c r="B38" s="3" t="s">
        <v>32</v>
      </c>
      <c r="C38" s="7">
        <v>0.14375000000000002</v>
      </c>
      <c r="D38" t="s">
        <v>46</v>
      </c>
      <c r="E38" s="9"/>
      <c r="F38">
        <f t="shared" si="0"/>
        <v>0</v>
      </c>
      <c r="G38" s="45"/>
    </row>
    <row r="39" spans="1:7" x14ac:dyDescent="0.25">
      <c r="A39" s="1">
        <v>43693</v>
      </c>
      <c r="B39" s="3" t="s">
        <v>32</v>
      </c>
      <c r="C39" s="7">
        <v>0.20208333333333331</v>
      </c>
      <c r="D39" t="s">
        <v>46</v>
      </c>
      <c r="E39" s="9"/>
      <c r="F39">
        <f t="shared" si="0"/>
        <v>0</v>
      </c>
      <c r="G39" s="45"/>
    </row>
    <row r="40" spans="1:7" ht="15" customHeight="1" x14ac:dyDescent="0.25">
      <c r="A40" s="1">
        <v>43694</v>
      </c>
      <c r="B40" s="3" t="s">
        <v>32</v>
      </c>
      <c r="C40" s="7">
        <v>0.17013888888888887</v>
      </c>
      <c r="D40" t="s">
        <v>46</v>
      </c>
      <c r="E40" s="9"/>
      <c r="F40">
        <f t="shared" si="0"/>
        <v>0</v>
      </c>
      <c r="G40" s="45"/>
    </row>
    <row r="41" spans="1:7" x14ac:dyDescent="0.25">
      <c r="A41" s="1">
        <v>43696</v>
      </c>
      <c r="B41" s="3" t="s">
        <v>32</v>
      </c>
      <c r="C41" s="7">
        <v>0.11458333333333333</v>
      </c>
      <c r="D41" t="s">
        <v>46</v>
      </c>
      <c r="E41" s="9"/>
      <c r="F41">
        <f t="shared" si="0"/>
        <v>0</v>
      </c>
      <c r="G41" s="45"/>
    </row>
    <row r="42" spans="1:7" x14ac:dyDescent="0.25">
      <c r="A42" s="1">
        <v>43697</v>
      </c>
      <c r="B42" s="4" t="s">
        <v>32</v>
      </c>
      <c r="C42" s="7">
        <v>0.17430555555555557</v>
      </c>
      <c r="D42" t="s">
        <v>46</v>
      </c>
      <c r="E42" s="9"/>
      <c r="F42">
        <f t="shared" si="0"/>
        <v>0</v>
      </c>
      <c r="G42" s="46"/>
    </row>
    <row r="43" spans="1:7" x14ac:dyDescent="0.25">
      <c r="C43" s="24"/>
      <c r="D43" s="25"/>
      <c r="E43" s="9"/>
      <c r="F43" s="9"/>
      <c r="G43" s="9"/>
    </row>
    <row r="44" spans="1:7" x14ac:dyDescent="0.25">
      <c r="C44" s="24"/>
      <c r="D44" s="25"/>
      <c r="E44" s="9"/>
      <c r="F44" s="9"/>
      <c r="G44" s="9"/>
    </row>
    <row r="45" spans="1:7" x14ac:dyDescent="0.25">
      <c r="C45" s="24"/>
      <c r="D45" s="25"/>
      <c r="E45" s="9"/>
      <c r="F45" s="9"/>
      <c r="G45" s="9"/>
    </row>
    <row r="46" spans="1:7" x14ac:dyDescent="0.25">
      <c r="C46" s="24"/>
      <c r="D46" s="25"/>
      <c r="E46" s="9"/>
      <c r="F46" s="9"/>
      <c r="G46" s="9"/>
    </row>
    <row r="47" spans="1:7" x14ac:dyDescent="0.25">
      <c r="C47" s="24"/>
      <c r="D47" s="25"/>
      <c r="E47" s="9"/>
      <c r="F47" s="9"/>
      <c r="G47" s="9"/>
    </row>
    <row r="48" spans="1:7" x14ac:dyDescent="0.25">
      <c r="C48" s="24"/>
      <c r="D48" s="25"/>
      <c r="E48" s="9"/>
      <c r="F48" s="9"/>
      <c r="G48" s="9"/>
    </row>
    <row r="49" spans="3:7" x14ac:dyDescent="0.25">
      <c r="C49" s="24"/>
      <c r="D49" s="25"/>
      <c r="E49" s="9"/>
      <c r="F49" s="9"/>
      <c r="G49" s="9"/>
    </row>
    <row r="50" spans="3:7" x14ac:dyDescent="0.25">
      <c r="C50" s="24"/>
      <c r="D50" s="25"/>
      <c r="E50" s="9"/>
      <c r="F50" s="9"/>
      <c r="G50" s="9"/>
    </row>
    <row r="51" spans="3:7" x14ac:dyDescent="0.25">
      <c r="C51" s="24"/>
      <c r="D51" s="25"/>
      <c r="E51" s="9"/>
      <c r="F51" s="9"/>
      <c r="G51" s="9"/>
    </row>
    <row r="52" spans="3:7" x14ac:dyDescent="0.25">
      <c r="C52" s="24"/>
      <c r="D52" s="25"/>
      <c r="E52" s="9"/>
      <c r="F52" s="9"/>
      <c r="G52" s="9"/>
    </row>
    <row r="53" spans="3:7" x14ac:dyDescent="0.25">
      <c r="E53" s="9"/>
      <c r="F53" s="9"/>
      <c r="G53" s="9"/>
    </row>
    <row r="54" spans="3:7" x14ac:dyDescent="0.25">
      <c r="E54" s="9"/>
      <c r="F54" s="9"/>
      <c r="G54" s="9"/>
    </row>
    <row r="55" spans="3:7" x14ac:dyDescent="0.25">
      <c r="E55" s="9"/>
      <c r="F55" s="9"/>
      <c r="G55" s="9"/>
    </row>
    <row r="56" spans="3:7" x14ac:dyDescent="0.25">
      <c r="E56" s="9"/>
      <c r="F56" s="9"/>
      <c r="G56" s="9"/>
    </row>
    <row r="57" spans="3:7" x14ac:dyDescent="0.25">
      <c r="E57" s="9"/>
      <c r="F57" s="9"/>
      <c r="G57" s="9"/>
    </row>
    <row r="58" spans="3:7" x14ac:dyDescent="0.25">
      <c r="E58" s="9"/>
      <c r="F58" s="9"/>
      <c r="G58" s="9"/>
    </row>
    <row r="59" spans="3:7" x14ac:dyDescent="0.25">
      <c r="E59" s="9"/>
      <c r="F59" s="9"/>
      <c r="G59" s="9"/>
    </row>
    <row r="60" spans="3:7" x14ac:dyDescent="0.25">
      <c r="E60" s="9"/>
      <c r="F60" s="9"/>
      <c r="G60" s="9"/>
    </row>
    <row r="61" spans="3:7" x14ac:dyDescent="0.25">
      <c r="E61" s="9"/>
      <c r="F61" s="9"/>
      <c r="G61" s="9"/>
    </row>
    <row r="62" spans="3:7" x14ac:dyDescent="0.25">
      <c r="E62" s="9"/>
      <c r="F62" s="9"/>
      <c r="G62" s="9"/>
    </row>
    <row r="63" spans="3:7" x14ac:dyDescent="0.25">
      <c r="E63" s="9"/>
      <c r="F63" s="9"/>
      <c r="G63" s="9"/>
    </row>
    <row r="64" spans="3:7" x14ac:dyDescent="0.25">
      <c r="E64" s="9"/>
      <c r="F64" s="9"/>
      <c r="G64" s="9"/>
    </row>
    <row r="65" spans="5:7" x14ac:dyDescent="0.25">
      <c r="E65" s="9"/>
      <c r="F65" s="9"/>
      <c r="G65" s="9"/>
    </row>
    <row r="66" spans="5:7" x14ac:dyDescent="0.25">
      <c r="E66" s="9"/>
      <c r="F66" s="9"/>
      <c r="G66" s="9"/>
    </row>
    <row r="67" spans="5:7" x14ac:dyDescent="0.25">
      <c r="E67" s="9"/>
      <c r="F67" s="9"/>
      <c r="G67" s="9"/>
    </row>
    <row r="68" spans="5:7" x14ac:dyDescent="0.25">
      <c r="E68" s="9"/>
      <c r="F68" s="9"/>
      <c r="G68" s="9"/>
    </row>
  </sheetData>
  <autoFilter ref="B1:B52" xr:uid="{5607910B-3EBD-45C3-A83D-B75416551CD8}"/>
  <mergeCells count="4">
    <mergeCell ref="G10:G22"/>
    <mergeCell ref="G23:G34"/>
    <mergeCell ref="G35:G42"/>
    <mergeCell ref="G8:G9"/>
  </mergeCells>
  <pageMargins left="0.7" right="0.7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workbookViewId="0">
      <selection activeCell="B32" sqref="B32"/>
    </sheetView>
  </sheetViews>
  <sheetFormatPr defaultRowHeight="15" x14ac:dyDescent="0.25"/>
  <cols>
    <col min="1" max="1" width="21.42578125" style="1" customWidth="1"/>
    <col min="2" max="2" width="21.7109375" style="4" customWidth="1"/>
    <col min="6" max="6" width="8.7109375" hidden="1" customWidth="1"/>
  </cols>
  <sheetData>
    <row r="1" spans="1:7" x14ac:dyDescent="0.25">
      <c r="A1" s="1" t="s">
        <v>0</v>
      </c>
      <c r="B1" s="3" t="s">
        <v>1</v>
      </c>
      <c r="C1" t="s">
        <v>2</v>
      </c>
      <c r="D1" t="s">
        <v>3</v>
      </c>
      <c r="E1" t="s">
        <v>20</v>
      </c>
    </row>
    <row r="2" spans="1:7" ht="15" customHeight="1" x14ac:dyDescent="0.25">
      <c r="A2" s="1">
        <v>43548</v>
      </c>
      <c r="B2" s="1" t="s">
        <v>48</v>
      </c>
      <c r="C2" s="7">
        <v>8.2638888888888887E-2</v>
      </c>
      <c r="D2" t="s">
        <v>5</v>
      </c>
      <c r="F2">
        <f>IF(E2="x",1,0)</f>
        <v>0</v>
      </c>
    </row>
    <row r="3" spans="1:7" ht="15" customHeight="1" x14ac:dyDescent="0.25">
      <c r="A3" s="1">
        <v>43554</v>
      </c>
      <c r="B3" s="4" t="s">
        <v>48</v>
      </c>
      <c r="C3" s="7">
        <v>3.4722222222222224E-2</v>
      </c>
      <c r="D3" t="s">
        <v>43</v>
      </c>
      <c r="F3">
        <f t="shared" ref="F3:F50" si="0">IF(E3="x",1,0)</f>
        <v>0</v>
      </c>
    </row>
    <row r="4" spans="1:7" ht="15" customHeight="1" x14ac:dyDescent="0.25">
      <c r="A4" s="1">
        <v>43574</v>
      </c>
      <c r="B4" s="4" t="s">
        <v>39</v>
      </c>
      <c r="C4" s="7">
        <v>0.24513888888888888</v>
      </c>
      <c r="D4" t="s">
        <v>49</v>
      </c>
      <c r="F4">
        <f t="shared" si="0"/>
        <v>0</v>
      </c>
      <c r="G4" s="44" t="s">
        <v>50</v>
      </c>
    </row>
    <row r="5" spans="1:7" x14ac:dyDescent="0.25">
      <c r="A5" s="1">
        <v>43575</v>
      </c>
      <c r="B5" s="4" t="s">
        <v>39</v>
      </c>
      <c r="C5" s="7">
        <v>0.19583333333333333</v>
      </c>
      <c r="D5" t="s">
        <v>49</v>
      </c>
      <c r="F5">
        <f t="shared" si="0"/>
        <v>0</v>
      </c>
      <c r="G5" s="45"/>
    </row>
    <row r="6" spans="1:7" x14ac:dyDescent="0.25">
      <c r="A6" s="1">
        <v>43576</v>
      </c>
      <c r="B6" s="4" t="s">
        <v>39</v>
      </c>
      <c r="C6" s="7">
        <v>0.17569444444444446</v>
      </c>
      <c r="D6" t="s">
        <v>49</v>
      </c>
      <c r="F6">
        <f t="shared" si="0"/>
        <v>0</v>
      </c>
      <c r="G6" s="45"/>
    </row>
    <row r="7" spans="1:7" x14ac:dyDescent="0.25">
      <c r="A7" s="1">
        <v>43577</v>
      </c>
      <c r="B7" s="4" t="s">
        <v>39</v>
      </c>
      <c r="C7" s="7">
        <v>0.13472222222222222</v>
      </c>
      <c r="D7" t="s">
        <v>49</v>
      </c>
      <c r="F7">
        <f t="shared" si="0"/>
        <v>0</v>
      </c>
      <c r="G7" s="45"/>
    </row>
    <row r="8" spans="1:7" x14ac:dyDescent="0.25">
      <c r="A8" s="1">
        <v>43580</v>
      </c>
      <c r="B8" s="4" t="s">
        <v>39</v>
      </c>
      <c r="C8" s="7">
        <v>0.15069444444444444</v>
      </c>
      <c r="D8" t="s">
        <v>49</v>
      </c>
      <c r="F8">
        <f t="shared" si="0"/>
        <v>0</v>
      </c>
      <c r="G8" s="45"/>
    </row>
    <row r="9" spans="1:7" x14ac:dyDescent="0.25">
      <c r="A9" s="1">
        <v>43581</v>
      </c>
      <c r="B9" s="4" t="s">
        <v>39</v>
      </c>
      <c r="C9" s="7">
        <v>0.16319444444444445</v>
      </c>
      <c r="D9" t="s">
        <v>49</v>
      </c>
      <c r="F9">
        <f t="shared" si="0"/>
        <v>0</v>
      </c>
      <c r="G9" s="46"/>
    </row>
    <row r="10" spans="1:7" x14ac:dyDescent="0.25">
      <c r="A10" s="1">
        <v>43596</v>
      </c>
      <c r="B10" s="4" t="s">
        <v>48</v>
      </c>
      <c r="C10" s="7">
        <v>0.10833333333333334</v>
      </c>
      <c r="D10" t="s">
        <v>43</v>
      </c>
      <c r="F10">
        <f t="shared" si="0"/>
        <v>0</v>
      </c>
    </row>
    <row r="11" spans="1:7" x14ac:dyDescent="0.25">
      <c r="A11" s="1">
        <v>43611</v>
      </c>
      <c r="B11" s="4" t="s">
        <v>48</v>
      </c>
      <c r="C11" s="7">
        <v>8.0555555555555561E-2</v>
      </c>
      <c r="D11" t="s">
        <v>43</v>
      </c>
      <c r="F11">
        <f t="shared" si="0"/>
        <v>0</v>
      </c>
    </row>
    <row r="12" spans="1:7" x14ac:dyDescent="0.25">
      <c r="A12" s="1">
        <v>43618</v>
      </c>
      <c r="B12" s="4" t="s">
        <v>48</v>
      </c>
      <c r="C12" s="7">
        <v>1.5277777777777777E-2</v>
      </c>
      <c r="D12" t="s">
        <v>43</v>
      </c>
      <c r="F12">
        <f t="shared" si="0"/>
        <v>0</v>
      </c>
    </row>
    <row r="13" spans="1:7" x14ac:dyDescent="0.25">
      <c r="A13" s="1">
        <v>43603</v>
      </c>
      <c r="B13" s="4" t="s">
        <v>7</v>
      </c>
      <c r="C13" s="7">
        <v>0.13055555555555556</v>
      </c>
      <c r="D13" t="s">
        <v>43</v>
      </c>
      <c r="F13">
        <f t="shared" si="0"/>
        <v>0</v>
      </c>
      <c r="G13" s="23" t="s">
        <v>37</v>
      </c>
    </row>
    <row r="14" spans="1:7" ht="15" customHeight="1" x14ac:dyDescent="0.25">
      <c r="A14" s="1">
        <v>43641</v>
      </c>
      <c r="B14" s="4" t="s">
        <v>7</v>
      </c>
      <c r="C14" s="7">
        <v>0.23194444444444443</v>
      </c>
      <c r="D14" t="s">
        <v>4</v>
      </c>
      <c r="F14">
        <f t="shared" si="0"/>
        <v>0</v>
      </c>
      <c r="G14" s="44" t="s">
        <v>38</v>
      </c>
    </row>
    <row r="15" spans="1:7" x14ac:dyDescent="0.25">
      <c r="A15" s="1">
        <v>43642</v>
      </c>
      <c r="B15" s="4" t="s">
        <v>7</v>
      </c>
      <c r="C15" s="7">
        <v>0.19305555555555554</v>
      </c>
      <c r="D15" t="s">
        <v>4</v>
      </c>
      <c r="F15">
        <f t="shared" si="0"/>
        <v>0</v>
      </c>
      <c r="G15" s="45"/>
    </row>
    <row r="16" spans="1:7" ht="15" customHeight="1" x14ac:dyDescent="0.25">
      <c r="A16" s="1">
        <v>43643</v>
      </c>
      <c r="B16" s="4" t="s">
        <v>7</v>
      </c>
      <c r="C16" s="7">
        <v>0.125</v>
      </c>
      <c r="D16" t="s">
        <v>4</v>
      </c>
      <c r="F16">
        <f t="shared" si="0"/>
        <v>0</v>
      </c>
      <c r="G16" s="45"/>
    </row>
    <row r="17" spans="1:7" x14ac:dyDescent="0.25">
      <c r="A17" s="1">
        <v>43644</v>
      </c>
      <c r="B17" s="4" t="s">
        <v>7</v>
      </c>
      <c r="C17" s="7">
        <v>0.17916666666666667</v>
      </c>
      <c r="D17" t="s">
        <v>4</v>
      </c>
      <c r="F17">
        <f t="shared" si="0"/>
        <v>0</v>
      </c>
      <c r="G17" s="46"/>
    </row>
    <row r="18" spans="1:7" x14ac:dyDescent="0.25">
      <c r="A18" s="1">
        <v>43649</v>
      </c>
      <c r="B18" s="4" t="s">
        <v>7</v>
      </c>
      <c r="C18" s="7">
        <v>0.15972222222222224</v>
      </c>
      <c r="D18" t="s">
        <v>35</v>
      </c>
      <c r="E18" t="s">
        <v>33</v>
      </c>
      <c r="F18">
        <f t="shared" si="0"/>
        <v>1</v>
      </c>
      <c r="G18" s="44" t="s">
        <v>44</v>
      </c>
    </row>
    <row r="19" spans="1:7" ht="15" customHeight="1" x14ac:dyDescent="0.25">
      <c r="A19" s="1">
        <v>43650</v>
      </c>
      <c r="B19" s="4" t="s">
        <v>7</v>
      </c>
      <c r="C19" s="7">
        <v>0.18263888888888891</v>
      </c>
      <c r="D19" t="s">
        <v>35</v>
      </c>
      <c r="E19" t="s">
        <v>33</v>
      </c>
      <c r="F19">
        <f t="shared" si="0"/>
        <v>1</v>
      </c>
      <c r="G19" s="45"/>
    </row>
    <row r="20" spans="1:7" x14ac:dyDescent="0.25">
      <c r="A20" s="1">
        <v>43653</v>
      </c>
      <c r="B20" s="4" t="s">
        <v>7</v>
      </c>
      <c r="C20" s="7">
        <v>0.14652777777777778</v>
      </c>
      <c r="D20" t="s">
        <v>35</v>
      </c>
      <c r="E20" t="s">
        <v>33</v>
      </c>
      <c r="F20">
        <f t="shared" si="0"/>
        <v>1</v>
      </c>
      <c r="G20" s="45"/>
    </row>
    <row r="21" spans="1:7" x14ac:dyDescent="0.25">
      <c r="A21" s="1">
        <v>43654</v>
      </c>
      <c r="B21" s="4" t="s">
        <v>7</v>
      </c>
      <c r="C21" s="7">
        <v>0.21249999999999999</v>
      </c>
      <c r="D21" t="s">
        <v>35</v>
      </c>
      <c r="E21" t="s">
        <v>33</v>
      </c>
      <c r="F21">
        <f t="shared" si="0"/>
        <v>1</v>
      </c>
      <c r="G21" s="45"/>
    </row>
    <row r="22" spans="1:7" x14ac:dyDescent="0.25">
      <c r="A22" s="1">
        <v>43655</v>
      </c>
      <c r="B22" s="4" t="s">
        <v>7</v>
      </c>
      <c r="C22" s="7">
        <v>0.16458333333333333</v>
      </c>
      <c r="D22" t="s">
        <v>35</v>
      </c>
      <c r="E22" t="s">
        <v>33</v>
      </c>
      <c r="F22">
        <f t="shared" si="0"/>
        <v>1</v>
      </c>
      <c r="G22" s="45"/>
    </row>
    <row r="23" spans="1:7" x14ac:dyDescent="0.25">
      <c r="A23" s="1">
        <v>43656</v>
      </c>
      <c r="B23" s="4" t="s">
        <v>7</v>
      </c>
      <c r="C23" s="2">
        <v>0.20069444444444443</v>
      </c>
      <c r="D23" t="s">
        <v>35</v>
      </c>
      <c r="E23" t="s">
        <v>33</v>
      </c>
      <c r="F23">
        <f t="shared" si="0"/>
        <v>1</v>
      </c>
      <c r="G23" s="45"/>
    </row>
    <row r="24" spans="1:7" ht="15" customHeight="1" x14ac:dyDescent="0.25">
      <c r="A24" s="1">
        <v>43657</v>
      </c>
      <c r="B24" s="4" t="s">
        <v>7</v>
      </c>
      <c r="C24" s="7">
        <v>0.21041666666666667</v>
      </c>
      <c r="D24" t="s">
        <v>35</v>
      </c>
      <c r="E24" t="s">
        <v>33</v>
      </c>
      <c r="F24">
        <f t="shared" si="0"/>
        <v>1</v>
      </c>
      <c r="G24" s="45"/>
    </row>
    <row r="25" spans="1:7" x14ac:dyDescent="0.25">
      <c r="A25" s="1">
        <v>43660</v>
      </c>
      <c r="B25" s="4" t="s">
        <v>7</v>
      </c>
      <c r="C25" s="7">
        <v>0.15208333333333332</v>
      </c>
      <c r="D25" t="s">
        <v>35</v>
      </c>
      <c r="E25" t="s">
        <v>33</v>
      </c>
      <c r="F25">
        <f t="shared" si="0"/>
        <v>1</v>
      </c>
      <c r="G25" s="45"/>
    </row>
    <row r="26" spans="1:7" x14ac:dyDescent="0.25">
      <c r="A26" s="1">
        <v>43661</v>
      </c>
      <c r="B26" s="4" t="s">
        <v>7</v>
      </c>
      <c r="C26" s="7">
        <v>0.24027777777777778</v>
      </c>
      <c r="D26" t="s">
        <v>35</v>
      </c>
      <c r="E26" t="s">
        <v>33</v>
      </c>
      <c r="F26">
        <f t="shared" si="0"/>
        <v>1</v>
      </c>
      <c r="G26" s="45"/>
    </row>
    <row r="27" spans="1:7" x14ac:dyDescent="0.25">
      <c r="A27" s="1">
        <v>43662</v>
      </c>
      <c r="B27" s="4" t="s">
        <v>7</v>
      </c>
      <c r="C27" s="7">
        <v>0.24583333333333335</v>
      </c>
      <c r="D27" t="s">
        <v>35</v>
      </c>
      <c r="E27" t="s">
        <v>33</v>
      </c>
      <c r="F27">
        <f t="shared" si="0"/>
        <v>1</v>
      </c>
      <c r="G27" s="45"/>
    </row>
    <row r="28" spans="1:7" x14ac:dyDescent="0.25">
      <c r="A28" s="1">
        <v>43663</v>
      </c>
      <c r="B28" s="4" t="s">
        <v>7</v>
      </c>
      <c r="C28" s="7">
        <v>0.26250000000000001</v>
      </c>
      <c r="D28" t="s">
        <v>35</v>
      </c>
      <c r="E28" t="s">
        <v>33</v>
      </c>
      <c r="F28">
        <f t="shared" si="0"/>
        <v>1</v>
      </c>
      <c r="G28" s="45"/>
    </row>
    <row r="29" spans="1:7" ht="15" customHeight="1" x14ac:dyDescent="0.25">
      <c r="A29" s="1">
        <v>43664</v>
      </c>
      <c r="B29" s="4" t="s">
        <v>7</v>
      </c>
      <c r="C29" s="7">
        <v>0.16527777777777777</v>
      </c>
      <c r="D29" t="s">
        <v>35</v>
      </c>
      <c r="E29" t="s">
        <v>33</v>
      </c>
      <c r="F29">
        <f t="shared" si="0"/>
        <v>1</v>
      </c>
      <c r="G29" s="45"/>
    </row>
    <row r="30" spans="1:7" x14ac:dyDescent="0.25">
      <c r="A30" s="1">
        <v>43665</v>
      </c>
      <c r="B30" s="4" t="s">
        <v>7</v>
      </c>
      <c r="C30" s="7">
        <v>0.17777777777777778</v>
      </c>
      <c r="D30" t="s">
        <v>35</v>
      </c>
      <c r="E30" t="s">
        <v>33</v>
      </c>
      <c r="F30">
        <f t="shared" si="0"/>
        <v>1</v>
      </c>
      <c r="G30" s="45"/>
    </row>
    <row r="31" spans="1:7" x14ac:dyDescent="0.25">
      <c r="A31" s="1">
        <v>43666</v>
      </c>
      <c r="B31" s="4" t="s">
        <v>7</v>
      </c>
      <c r="C31" s="7">
        <v>0.1451388888888889</v>
      </c>
      <c r="D31" t="s">
        <v>35</v>
      </c>
      <c r="E31" t="s">
        <v>33</v>
      </c>
      <c r="F31">
        <f t="shared" si="0"/>
        <v>1</v>
      </c>
      <c r="G31" s="46"/>
    </row>
    <row r="32" spans="1:7" x14ac:dyDescent="0.25">
      <c r="A32" s="1">
        <v>43672</v>
      </c>
      <c r="B32" s="4" t="s">
        <v>48</v>
      </c>
      <c r="C32" s="7">
        <v>1.9444444444444445E-2</v>
      </c>
      <c r="D32" t="s">
        <v>36</v>
      </c>
      <c r="E32" t="s">
        <v>33</v>
      </c>
      <c r="F32">
        <f t="shared" si="0"/>
        <v>1</v>
      </c>
      <c r="G32" s="44" t="s">
        <v>45</v>
      </c>
    </row>
    <row r="33" spans="1:9" x14ac:dyDescent="0.25">
      <c r="A33" s="1">
        <v>43676</v>
      </c>
      <c r="B33" s="4" t="s">
        <v>48</v>
      </c>
      <c r="C33" s="7">
        <v>0.1986111111111111</v>
      </c>
      <c r="D33" t="s">
        <v>36</v>
      </c>
      <c r="E33" t="s">
        <v>33</v>
      </c>
      <c r="F33">
        <f t="shared" si="0"/>
        <v>1</v>
      </c>
      <c r="G33" s="45"/>
    </row>
    <row r="34" spans="1:9" ht="15" customHeight="1" x14ac:dyDescent="0.25">
      <c r="A34" s="1">
        <v>43677</v>
      </c>
      <c r="B34" s="4" t="s">
        <v>48</v>
      </c>
      <c r="C34" s="7">
        <v>0.22500000000000001</v>
      </c>
      <c r="D34" t="s">
        <v>36</v>
      </c>
      <c r="E34" t="s">
        <v>33</v>
      </c>
      <c r="F34">
        <f t="shared" si="0"/>
        <v>1</v>
      </c>
      <c r="G34" s="45"/>
    </row>
    <row r="35" spans="1:9" ht="15" customHeight="1" x14ac:dyDescent="0.25">
      <c r="A35" s="1">
        <v>43678</v>
      </c>
      <c r="B35" s="4" t="s">
        <v>48</v>
      </c>
      <c r="C35" s="7">
        <v>0.16944444444444443</v>
      </c>
      <c r="D35" t="s">
        <v>36</v>
      </c>
      <c r="E35" t="s">
        <v>33</v>
      </c>
      <c r="F35">
        <f t="shared" si="0"/>
        <v>1</v>
      </c>
      <c r="G35" s="45"/>
    </row>
    <row r="36" spans="1:9" x14ac:dyDescent="0.25">
      <c r="A36" s="1">
        <v>43679</v>
      </c>
      <c r="B36" s="4" t="s">
        <v>48</v>
      </c>
      <c r="C36" s="7">
        <v>0.14722222222222223</v>
      </c>
      <c r="D36" t="s">
        <v>36</v>
      </c>
      <c r="E36" t="s">
        <v>33</v>
      </c>
      <c r="F36">
        <f t="shared" si="0"/>
        <v>1</v>
      </c>
      <c r="G36" s="45"/>
    </row>
    <row r="37" spans="1:9" ht="15" customHeight="1" x14ac:dyDescent="0.25">
      <c r="A37" s="1">
        <v>43681</v>
      </c>
      <c r="B37" s="4" t="s">
        <v>48</v>
      </c>
      <c r="C37" s="7">
        <v>0.21875</v>
      </c>
      <c r="D37" t="s">
        <v>36</v>
      </c>
      <c r="E37" t="s">
        <v>33</v>
      </c>
      <c r="F37">
        <f t="shared" si="0"/>
        <v>1</v>
      </c>
      <c r="G37" s="45"/>
    </row>
    <row r="38" spans="1:9" x14ac:dyDescent="0.25">
      <c r="A38" s="1">
        <v>43682</v>
      </c>
      <c r="B38" s="4" t="s">
        <v>48</v>
      </c>
      <c r="C38" s="7">
        <v>0.23194444444444443</v>
      </c>
      <c r="D38" t="s">
        <v>36</v>
      </c>
      <c r="E38" t="s">
        <v>33</v>
      </c>
      <c r="F38">
        <f t="shared" si="0"/>
        <v>1</v>
      </c>
      <c r="G38" s="45"/>
    </row>
    <row r="39" spans="1:9" x14ac:dyDescent="0.25">
      <c r="A39" s="1">
        <v>43683</v>
      </c>
      <c r="B39" s="4" t="s">
        <v>48</v>
      </c>
      <c r="C39" s="7">
        <v>0.1763888888888889</v>
      </c>
      <c r="D39" t="s">
        <v>36</v>
      </c>
      <c r="E39" t="s">
        <v>33</v>
      </c>
      <c r="F39">
        <f t="shared" si="0"/>
        <v>1</v>
      </c>
      <c r="G39" s="45"/>
      <c r="H39" s="25"/>
      <c r="I39" s="25"/>
    </row>
    <row r="40" spans="1:9" x14ac:dyDescent="0.25">
      <c r="A40" s="1">
        <v>43684</v>
      </c>
      <c r="B40" s="4" t="s">
        <v>48</v>
      </c>
      <c r="C40" s="7">
        <v>0.19999999999999998</v>
      </c>
      <c r="D40" t="s">
        <v>36</v>
      </c>
      <c r="E40" t="s">
        <v>33</v>
      </c>
      <c r="F40">
        <f t="shared" si="0"/>
        <v>1</v>
      </c>
      <c r="G40" s="45"/>
      <c r="H40" s="25"/>
      <c r="I40" s="25"/>
    </row>
    <row r="41" spans="1:9" x14ac:dyDescent="0.25">
      <c r="A41" s="1">
        <v>43685</v>
      </c>
      <c r="B41" s="4" t="s">
        <v>48</v>
      </c>
      <c r="C41" s="7">
        <v>8.9583333333333334E-2</v>
      </c>
      <c r="D41" t="s">
        <v>36</v>
      </c>
      <c r="E41" t="s">
        <v>33</v>
      </c>
      <c r="F41">
        <f t="shared" si="0"/>
        <v>1</v>
      </c>
      <c r="G41" s="45"/>
      <c r="H41" s="25"/>
      <c r="I41" s="25"/>
    </row>
    <row r="42" spans="1:9" x14ac:dyDescent="0.25">
      <c r="A42" s="1">
        <v>43686</v>
      </c>
      <c r="B42" s="4" t="s">
        <v>48</v>
      </c>
      <c r="C42" s="7">
        <v>0.14166666666666666</v>
      </c>
      <c r="D42" t="s">
        <v>36</v>
      </c>
      <c r="E42" t="s">
        <v>33</v>
      </c>
      <c r="F42">
        <f t="shared" si="0"/>
        <v>1</v>
      </c>
      <c r="G42" s="45"/>
      <c r="H42" s="25"/>
      <c r="I42" s="25"/>
    </row>
    <row r="43" spans="1:9" x14ac:dyDescent="0.25">
      <c r="A43" s="1">
        <v>43687</v>
      </c>
      <c r="B43" s="4" t="s">
        <v>48</v>
      </c>
      <c r="C43" s="7">
        <v>0.19444444444444445</v>
      </c>
      <c r="D43" t="s">
        <v>36</v>
      </c>
      <c r="E43" t="s">
        <v>33</v>
      </c>
      <c r="F43">
        <f t="shared" si="0"/>
        <v>1</v>
      </c>
      <c r="G43" s="46"/>
      <c r="H43" s="25"/>
      <c r="I43" s="25"/>
    </row>
    <row r="44" spans="1:9" x14ac:dyDescent="0.25">
      <c r="A44" s="1">
        <v>43689</v>
      </c>
      <c r="B44" s="4" t="s">
        <v>7</v>
      </c>
      <c r="C44" s="7">
        <v>0.1111111111111111</v>
      </c>
      <c r="D44" t="s">
        <v>46</v>
      </c>
      <c r="F44">
        <f t="shared" si="0"/>
        <v>0</v>
      </c>
      <c r="G44" s="44" t="s">
        <v>11</v>
      </c>
      <c r="H44" s="25"/>
      <c r="I44" s="25"/>
    </row>
    <row r="45" spans="1:9" x14ac:dyDescent="0.25">
      <c r="A45" s="1">
        <v>43690</v>
      </c>
      <c r="B45" s="4" t="s">
        <v>7</v>
      </c>
      <c r="C45" s="7">
        <v>0.11319444444444444</v>
      </c>
      <c r="D45" t="s">
        <v>46</v>
      </c>
      <c r="F45">
        <f t="shared" si="0"/>
        <v>0</v>
      </c>
      <c r="G45" s="45"/>
      <c r="H45" s="25"/>
      <c r="I45" s="25"/>
    </row>
    <row r="46" spans="1:9" x14ac:dyDescent="0.25">
      <c r="A46" s="1">
        <v>43692</v>
      </c>
      <c r="B46" s="4" t="s">
        <v>7</v>
      </c>
      <c r="C46" s="7">
        <v>0.15625</v>
      </c>
      <c r="D46" t="s">
        <v>46</v>
      </c>
      <c r="F46">
        <f t="shared" si="0"/>
        <v>0</v>
      </c>
      <c r="G46" s="45"/>
      <c r="H46" s="25"/>
      <c r="I46" s="25"/>
    </row>
    <row r="47" spans="1:9" x14ac:dyDescent="0.25">
      <c r="A47" s="1">
        <v>43693</v>
      </c>
      <c r="B47" s="4" t="s">
        <v>7</v>
      </c>
      <c r="C47" s="7">
        <v>0.18055555555555555</v>
      </c>
      <c r="D47" t="s">
        <v>46</v>
      </c>
      <c r="F47">
        <f t="shared" si="0"/>
        <v>0</v>
      </c>
      <c r="G47" s="45"/>
      <c r="H47" s="25"/>
      <c r="I47" s="25"/>
    </row>
    <row r="48" spans="1:9" x14ac:dyDescent="0.25">
      <c r="A48" s="1">
        <v>43694</v>
      </c>
      <c r="B48" s="4" t="s">
        <v>7</v>
      </c>
      <c r="C48" s="7">
        <v>0.17569444444444446</v>
      </c>
      <c r="D48" t="s">
        <v>46</v>
      </c>
      <c r="F48">
        <f t="shared" si="0"/>
        <v>0</v>
      </c>
      <c r="G48" s="45"/>
    </row>
    <row r="49" spans="1:7" x14ac:dyDescent="0.25">
      <c r="A49" s="1">
        <v>43696</v>
      </c>
      <c r="B49" s="4" t="s">
        <v>7</v>
      </c>
      <c r="C49" s="7">
        <v>0.12152777777777778</v>
      </c>
      <c r="D49" t="s">
        <v>46</v>
      </c>
      <c r="F49">
        <f t="shared" si="0"/>
        <v>0</v>
      </c>
      <c r="G49" s="45"/>
    </row>
    <row r="50" spans="1:7" x14ac:dyDescent="0.25">
      <c r="A50" s="1">
        <v>43697</v>
      </c>
      <c r="B50" s="4" t="s">
        <v>7</v>
      </c>
      <c r="C50" s="7">
        <v>0.20069444444444443</v>
      </c>
      <c r="D50" t="s">
        <v>46</v>
      </c>
      <c r="F50">
        <f t="shared" si="0"/>
        <v>0</v>
      </c>
      <c r="G50" s="46"/>
    </row>
  </sheetData>
  <autoFilter ref="B1:B48" xr:uid="{175F2E55-9505-4BC4-BFDA-7FA6F9A12F93}"/>
  <mergeCells count="5">
    <mergeCell ref="G4:G9"/>
    <mergeCell ref="G14:G17"/>
    <mergeCell ref="G18:G31"/>
    <mergeCell ref="G32:G43"/>
    <mergeCell ref="G44:G50"/>
  </mergeCells>
  <pageMargins left="0.7" right="0.7" top="0.75" bottom="0.75" header="0.3" footer="0.3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73C57-9DF9-4AE6-B3DE-5ADB0AF87A03}">
  <dimension ref="A1:M24"/>
  <sheetViews>
    <sheetView topLeftCell="B1" workbookViewId="0">
      <selection activeCell="L15" sqref="L15"/>
    </sheetView>
  </sheetViews>
  <sheetFormatPr defaultRowHeight="15" x14ac:dyDescent="0.25"/>
  <cols>
    <col min="7" max="7" width="23.28515625" customWidth="1"/>
    <col min="8" max="8" width="12.7109375" customWidth="1"/>
    <col min="9" max="9" width="19.28515625" customWidth="1"/>
    <col min="10" max="10" width="15.42578125" customWidth="1"/>
    <col min="12" max="12" width="14.28515625" customWidth="1"/>
  </cols>
  <sheetData>
    <row r="1" spans="1:13" x14ac:dyDescent="0.25">
      <c r="A1" t="s">
        <v>77</v>
      </c>
      <c r="G1" t="s">
        <v>78</v>
      </c>
    </row>
    <row r="2" spans="1:13" ht="15.75" thickBot="1" x14ac:dyDescent="0.3"/>
    <row r="3" spans="1:13" ht="15.75" x14ac:dyDescent="0.25">
      <c r="A3" s="27" t="s">
        <v>21</v>
      </c>
      <c r="B3" s="50" t="s">
        <v>22</v>
      </c>
      <c r="C3" s="51"/>
      <c r="D3" s="51"/>
      <c r="E3" s="52"/>
      <c r="G3" s="34"/>
      <c r="H3" s="35" t="s">
        <v>79</v>
      </c>
      <c r="I3" s="35" t="s">
        <v>80</v>
      </c>
      <c r="J3" s="36" t="s">
        <v>81</v>
      </c>
      <c r="K3" s="25"/>
    </row>
    <row r="4" spans="1:13" ht="15.75" x14ac:dyDescent="0.25">
      <c r="A4" s="28"/>
      <c r="B4" s="11" t="s">
        <v>28</v>
      </c>
      <c r="C4" s="11" t="s">
        <v>29</v>
      </c>
      <c r="D4" s="11" t="s">
        <v>23</v>
      </c>
      <c r="E4" s="12" t="s">
        <v>24</v>
      </c>
      <c r="G4" s="37" t="s">
        <v>82</v>
      </c>
      <c r="H4" s="25" t="s">
        <v>83</v>
      </c>
      <c r="I4" s="25" t="s">
        <v>84</v>
      </c>
      <c r="J4" s="31" t="s">
        <v>85</v>
      </c>
      <c r="K4" s="25"/>
    </row>
    <row r="5" spans="1:13" ht="15.75" x14ac:dyDescent="0.25">
      <c r="A5" s="13" t="s">
        <v>116</v>
      </c>
      <c r="B5" s="14">
        <v>7800</v>
      </c>
      <c r="C5" s="14">
        <v>9100</v>
      </c>
      <c r="D5" s="14">
        <v>11700</v>
      </c>
      <c r="E5" s="15">
        <v>13000</v>
      </c>
      <c r="G5" s="37" t="s">
        <v>86</v>
      </c>
      <c r="H5" s="25" t="s">
        <v>87</v>
      </c>
      <c r="I5" s="25" t="s">
        <v>88</v>
      </c>
      <c r="J5" s="31" t="s">
        <v>89</v>
      </c>
      <c r="K5" s="25"/>
      <c r="L5" t="s">
        <v>90</v>
      </c>
      <c r="M5" t="s">
        <v>91</v>
      </c>
    </row>
    <row r="6" spans="1:13" ht="15.75" x14ac:dyDescent="0.25">
      <c r="A6" s="13" t="s">
        <v>117</v>
      </c>
      <c r="B6" s="14">
        <v>6500</v>
      </c>
      <c r="C6" s="14">
        <v>7800</v>
      </c>
      <c r="D6" s="14">
        <v>10400</v>
      </c>
      <c r="E6" s="15">
        <v>10400</v>
      </c>
      <c r="G6" s="37" t="s">
        <v>92</v>
      </c>
      <c r="H6" s="25" t="s">
        <v>93</v>
      </c>
      <c r="I6" s="25" t="s">
        <v>94</v>
      </c>
      <c r="J6" s="31" t="s">
        <v>95</v>
      </c>
      <c r="K6" s="25"/>
      <c r="L6" t="s">
        <v>96</v>
      </c>
      <c r="M6" t="s">
        <v>97</v>
      </c>
    </row>
    <row r="7" spans="1:13" ht="16.5" thickBot="1" x14ac:dyDescent="0.3">
      <c r="A7" s="16" t="s">
        <v>25</v>
      </c>
      <c r="B7" s="17">
        <v>5200</v>
      </c>
      <c r="C7" s="17">
        <v>6500</v>
      </c>
      <c r="D7" s="17">
        <v>9100</v>
      </c>
      <c r="E7" s="18">
        <v>9100</v>
      </c>
      <c r="G7" s="37" t="s">
        <v>98</v>
      </c>
      <c r="H7" s="25" t="s">
        <v>99</v>
      </c>
      <c r="I7" s="25" t="s">
        <v>100</v>
      </c>
      <c r="J7" s="31" t="s">
        <v>101</v>
      </c>
      <c r="K7" s="25"/>
      <c r="L7" t="s">
        <v>102</v>
      </c>
      <c r="M7" t="s">
        <v>103</v>
      </c>
    </row>
    <row r="8" spans="1:13" ht="15.75" thickBot="1" x14ac:dyDescent="0.3">
      <c r="G8" s="38" t="s">
        <v>104</v>
      </c>
      <c r="H8" s="32" t="s">
        <v>105</v>
      </c>
      <c r="I8" s="32" t="s">
        <v>106</v>
      </c>
      <c r="J8" s="33" t="s">
        <v>107</v>
      </c>
      <c r="K8" s="25"/>
      <c r="L8" t="s">
        <v>108</v>
      </c>
      <c r="M8" t="s">
        <v>109</v>
      </c>
    </row>
    <row r="9" spans="1:13" x14ac:dyDescent="0.25">
      <c r="K9" s="25"/>
    </row>
    <row r="10" spans="1:13" ht="15.75" x14ac:dyDescent="0.25">
      <c r="A10" s="10" t="s">
        <v>40</v>
      </c>
      <c r="H10" t="s">
        <v>110</v>
      </c>
      <c r="I10" t="s">
        <v>111</v>
      </c>
    </row>
    <row r="11" spans="1:13" ht="15.75" thickBot="1" x14ac:dyDescent="0.3">
      <c r="H11" t="s">
        <v>112</v>
      </c>
      <c r="I11" t="s">
        <v>113</v>
      </c>
    </row>
    <row r="12" spans="1:13" ht="15.75" x14ac:dyDescent="0.25">
      <c r="A12" s="27" t="s">
        <v>21</v>
      </c>
      <c r="B12" s="50" t="s">
        <v>22</v>
      </c>
      <c r="C12" s="51"/>
      <c r="D12" s="52"/>
      <c r="H12" t="s">
        <v>114</v>
      </c>
      <c r="I12" t="s">
        <v>115</v>
      </c>
    </row>
    <row r="13" spans="1:13" ht="15.75" x14ac:dyDescent="0.25">
      <c r="A13" s="28"/>
      <c r="B13" s="11" t="s">
        <v>30</v>
      </c>
      <c r="C13" s="11" t="s">
        <v>26</v>
      </c>
      <c r="D13" s="12" t="s">
        <v>18</v>
      </c>
    </row>
    <row r="14" spans="1:13" ht="15.75" x14ac:dyDescent="0.25">
      <c r="A14" s="13" t="s">
        <v>116</v>
      </c>
      <c r="B14" s="14">
        <v>7800</v>
      </c>
      <c r="C14" s="14">
        <v>9100</v>
      </c>
      <c r="D14" s="15">
        <v>13000</v>
      </c>
    </row>
    <row r="15" spans="1:13" ht="15.75" x14ac:dyDescent="0.25">
      <c r="A15" s="13" t="s">
        <v>117</v>
      </c>
      <c r="B15" s="14">
        <v>6500</v>
      </c>
      <c r="C15" s="14">
        <v>7800</v>
      </c>
      <c r="D15" s="15">
        <v>10400</v>
      </c>
    </row>
    <row r="16" spans="1:13" ht="16.5" thickBot="1" x14ac:dyDescent="0.3">
      <c r="A16" s="16" t="s">
        <v>25</v>
      </c>
      <c r="B16" s="17">
        <v>5200</v>
      </c>
      <c r="C16" s="17">
        <v>6500</v>
      </c>
      <c r="D16" s="18">
        <v>9100</v>
      </c>
    </row>
    <row r="19" spans="1:3" ht="15.75" x14ac:dyDescent="0.25">
      <c r="A19" s="10" t="s">
        <v>41</v>
      </c>
    </row>
    <row r="20" spans="1:3" ht="15.75" thickBot="1" x14ac:dyDescent="0.3"/>
    <row r="21" spans="1:3" ht="15.75" x14ac:dyDescent="0.25">
      <c r="A21" s="19" t="s">
        <v>21</v>
      </c>
      <c r="B21" s="20" t="s">
        <v>13</v>
      </c>
      <c r="C21" s="21" t="s">
        <v>27</v>
      </c>
    </row>
    <row r="22" spans="1:3" ht="15.75" x14ac:dyDescent="0.25">
      <c r="A22" s="13" t="s">
        <v>116</v>
      </c>
      <c r="B22" s="14">
        <v>6500</v>
      </c>
      <c r="C22" s="15">
        <v>9100</v>
      </c>
    </row>
    <row r="23" spans="1:3" ht="15.75" x14ac:dyDescent="0.25">
      <c r="A23" s="13" t="s">
        <v>117</v>
      </c>
      <c r="B23" s="14">
        <v>5200</v>
      </c>
      <c r="C23" s="15">
        <v>7800</v>
      </c>
    </row>
    <row r="24" spans="1:3" ht="16.5" thickBot="1" x14ac:dyDescent="0.3">
      <c r="A24" s="16" t="s">
        <v>25</v>
      </c>
      <c r="B24" s="17">
        <v>3900</v>
      </c>
      <c r="C24" s="18">
        <v>6500</v>
      </c>
    </row>
  </sheetData>
  <mergeCells count="2">
    <mergeCell ref="B3:E3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Elszámolás</vt:lpstr>
      <vt:lpstr>KHUN HUX</vt:lpstr>
      <vt:lpstr>4514 HAL</vt:lpstr>
      <vt:lpstr>6322 HUN</vt:lpstr>
      <vt:lpstr>Díjak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Vámosi Tamás</dc:creator>
  <cp:lastModifiedBy>Vámosi Tamás</cp:lastModifiedBy>
  <dcterms:created xsi:type="dcterms:W3CDTF">2016-06-11T08:59:03Z</dcterms:created>
  <dcterms:modified xsi:type="dcterms:W3CDTF">2019-09-17T08:32:08Z</dcterms:modified>
</cp:coreProperties>
</file>